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Jegyző\jegyző dokumentumai Szada\KÓDEX10\döntés-előkészítők\előterjesztések-2022\NYíLT\Előterjesztés_tervezetek\"/>
    </mc:Choice>
  </mc:AlternateContent>
  <xr:revisionPtr revIDLastSave="0" documentId="8_{8DAA4A6B-D844-4FD8-9DDC-9C1A5908480F}" xr6:coauthVersionLast="47" xr6:coauthVersionMax="47" xr10:uidLastSave="{00000000-0000-0000-0000-000000000000}"/>
  <bookViews>
    <workbookView xWindow="-120" yWindow="-120" windowWidth="29040" windowHeight="15840" activeTab="1" xr2:uid="{20FEBFED-8E7B-4380-8119-BB8C11D3A3CC}"/>
  </bookViews>
  <sheets>
    <sheet name="Sheet1" sheetId="2" r:id="rId1"/>
    <sheet name="Munka1" sheetId="1" r:id="rId2"/>
  </sheets>
  <definedNames>
    <definedName name="_xlnm._FilterDatabase" localSheetId="1" hidden="1">Munka1!$A$1:$V$81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2" i="1"/>
  <c r="X82" i="1"/>
  <c r="S82" i="1"/>
  <c r="V82" i="1"/>
  <c r="Q8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2" i="1"/>
  <c r="P82" i="1" s="1"/>
  <c r="O8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2" i="1"/>
  <c r="W82" i="1" l="1"/>
  <c r="N82" i="1"/>
  <c r="T82" i="1"/>
  <c r="I8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2" i="1"/>
  <c r="K82" i="1" l="1"/>
</calcChain>
</file>

<file path=xl/sharedStrings.xml><?xml version="1.0" encoding="utf-8"?>
<sst xmlns="http://schemas.openxmlformats.org/spreadsheetml/2006/main" count="859" uniqueCount="127">
  <si>
    <t>Térség</t>
  </si>
  <si>
    <t>Hálózati elem megnevezése</t>
  </si>
  <si>
    <t>Hálózati funkció</t>
  </si>
  <si>
    <t>Tervezési osztály</t>
  </si>
  <si>
    <t>Jelenlegi kiépítettség</t>
  </si>
  <si>
    <t>Tervezett pályaszerkezet típus</t>
  </si>
  <si>
    <t>Szőlőhegy</t>
  </si>
  <si>
    <t>Akácvirág utca</t>
  </si>
  <si>
    <t>Szélső utca 2 szakasz</t>
  </si>
  <si>
    <t>Szélső utca 3 szakasz</t>
  </si>
  <si>
    <t>Cipősök utca</t>
  </si>
  <si>
    <t>Fehérház utca</t>
  </si>
  <si>
    <t>Csatári utca</t>
  </si>
  <si>
    <t>Présház utca</t>
  </si>
  <si>
    <t>Szőlővirág utca</t>
  </si>
  <si>
    <t>Megjegyzés</t>
  </si>
  <si>
    <t>zsákutca</t>
  </si>
  <si>
    <t>szűk szabályozás</t>
  </si>
  <si>
    <t>Szolgalmi utca (Szőlővirág utca - Gesztenyefa utca között)</t>
  </si>
  <si>
    <t>Szélső utca (Akácvirág utca - Gesztenyefa utca között)</t>
  </si>
  <si>
    <t>Zalagyöngye utca</t>
  </si>
  <si>
    <t>Szánkó utca</t>
  </si>
  <si>
    <t>Lejtő utca</t>
  </si>
  <si>
    <t>Öreghegyi dűlő</t>
  </si>
  <si>
    <t>Hajagos utca</t>
  </si>
  <si>
    <t>zúzottkővel stabilizált földút</t>
  </si>
  <si>
    <t>B.VI.d.C</t>
  </si>
  <si>
    <t>lakóút</t>
  </si>
  <si>
    <t>A</t>
  </si>
  <si>
    <t xml:space="preserve">Várdomb </t>
  </si>
  <si>
    <t>Várdomb utca</t>
  </si>
  <si>
    <t>Földvár utca</t>
  </si>
  <si>
    <t>Berek utca</t>
  </si>
  <si>
    <t>Ág utca</t>
  </si>
  <si>
    <t>Margita</t>
  </si>
  <si>
    <t>Kisfaludy u.</t>
  </si>
  <si>
    <t>Erdész utca</t>
  </si>
  <si>
    <t>Margita utca</t>
  </si>
  <si>
    <t>Forrás utca</t>
  </si>
  <si>
    <t>Bárány köz</t>
  </si>
  <si>
    <t>Dombtető utca</t>
  </si>
  <si>
    <t>Gödöllői határ utca</t>
  </si>
  <si>
    <t>Kopladi utca</t>
  </si>
  <si>
    <t>Berek három</t>
  </si>
  <si>
    <t>Megyfa utca</t>
  </si>
  <si>
    <t>Körtefa utca</t>
  </si>
  <si>
    <t>Diófa utca</t>
  </si>
  <si>
    <t>Almafa utca</t>
  </si>
  <si>
    <t>Szilvafa utca</t>
  </si>
  <si>
    <t>Barackfa utca</t>
  </si>
  <si>
    <t>Aranyhegy</t>
  </si>
  <si>
    <t>Ősz utca</t>
  </si>
  <si>
    <t>Nyár utca</t>
  </si>
  <si>
    <t>Ezredes utca</t>
  </si>
  <si>
    <t>Tábornok utca</t>
  </si>
  <si>
    <t>Aranyhegy utca</t>
  </si>
  <si>
    <t>Köves utca</t>
  </si>
  <si>
    <t>Korizmics utca</t>
  </si>
  <si>
    <t>Székely B. út Malomvég</t>
  </si>
  <si>
    <t>Béke utca</t>
  </si>
  <si>
    <t>Árpád utca</t>
  </si>
  <si>
    <t>Nyárfa utca</t>
  </si>
  <si>
    <t>Kertalja utca</t>
  </si>
  <si>
    <t>Ady E. utca</t>
  </si>
  <si>
    <t>Vasút utca</t>
  </si>
  <si>
    <t>Dózsa Gy.</t>
  </si>
  <si>
    <t>Bem utca</t>
  </si>
  <si>
    <t>Diósok utca</t>
  </si>
  <si>
    <t>Fenyves Liget</t>
  </si>
  <si>
    <t>Sólyom utca</t>
  </si>
  <si>
    <t>Sólyom utca 2. szakasz</t>
  </si>
  <si>
    <t>Harkály köz</t>
  </si>
  <si>
    <t>Fácán utca</t>
  </si>
  <si>
    <t>Liget utca</t>
  </si>
  <si>
    <t>Fenyveserdő utca</t>
  </si>
  <si>
    <t>Halesz utca</t>
  </si>
  <si>
    <t>gyüjtőút</t>
  </si>
  <si>
    <t>B.V.c.C</t>
  </si>
  <si>
    <t>Homok dűlő</t>
  </si>
  <si>
    <t>Szolgalmi utca</t>
  </si>
  <si>
    <t>Szolgalmi utca (Boncsok utca - Margita utca között)</t>
  </si>
  <si>
    <t>Szolgalmi utca (Margita utcából nyílik 1.)</t>
  </si>
  <si>
    <t>Szolgalmi utca (Margita utcából nyílik 2.)</t>
  </si>
  <si>
    <t>Szolgalmi utca (Margita utcából nyílik 3.)</t>
  </si>
  <si>
    <t>Székely Bertalan út  bekötő</t>
  </si>
  <si>
    <t>Körösi Csoma köz</t>
  </si>
  <si>
    <t>Körösi Csoma utca</t>
  </si>
  <si>
    <t>Teleki Sámuel utca</t>
  </si>
  <si>
    <t>Julianus barát utca</t>
  </si>
  <si>
    <t>Fenyves köz 1</t>
  </si>
  <si>
    <t>Fenyves köz 2</t>
  </si>
  <si>
    <t>mart aszfalt burkolat</t>
  </si>
  <si>
    <t>nyílt árok</t>
  </si>
  <si>
    <t>Felület m2</t>
  </si>
  <si>
    <t>Tervezett szélesség m</t>
  </si>
  <si>
    <t>Hossz fm</t>
  </si>
  <si>
    <t>Tervezési sebesség km/ó</t>
  </si>
  <si>
    <t>Becsült kivitelezési költség nettó         (Aszfalt burkolat + kétoldali szegély)</t>
  </si>
  <si>
    <t>Becsült kivitelezési költség nettó         (Mart aszfalt burkolat + szegély nélkül)</t>
  </si>
  <si>
    <t>Becsült kivitelezési költség nettó         (Mart aszfalt burkolat + kétoldali szegély)</t>
  </si>
  <si>
    <t>Tervezési forgalom</t>
  </si>
  <si>
    <t>A1</t>
  </si>
  <si>
    <t>A2</t>
  </si>
  <si>
    <t>Víztelenítés módja 1</t>
  </si>
  <si>
    <t>Víztelenítés módja 2</t>
  </si>
  <si>
    <t>burkolt árok + átereszek</t>
  </si>
  <si>
    <t>Víztelenítés módja 3</t>
  </si>
  <si>
    <t>zárt csapadékcsatorna</t>
  </si>
  <si>
    <t>Row Labels</t>
  </si>
  <si>
    <t>Grand Total</t>
  </si>
  <si>
    <t>Becsült kivitelezési költség Bruttó       (Mart aszfalt burkolat + kétoldali szegély)</t>
  </si>
  <si>
    <t>Becsült kivitelezési költség Bruttó        (Aszfalt burkolat + kétoldali szegély)</t>
  </si>
  <si>
    <t>Becsült kivitelezési költség Bruttó (Aszfalt burkolat + kétoldali szegély)</t>
  </si>
  <si>
    <t>Aszfalt burkolat</t>
  </si>
  <si>
    <t>Mart aszfalt burkolat</t>
  </si>
  <si>
    <t>Aszfalt burkolat + zárt vízelvezetéssel</t>
  </si>
  <si>
    <t xml:space="preserve"> </t>
  </si>
  <si>
    <t>Pázsit utca (nem Önkormányzati tulajdon)</t>
  </si>
  <si>
    <t>Pázsit Köz (nem Önkormányzati tulajdon)</t>
  </si>
  <si>
    <t>Árvalányhaj utca (nem Önkormányzati tulajdon)</t>
  </si>
  <si>
    <t>Liget köz (nem Önkormányzati tulajdon)</t>
  </si>
  <si>
    <t>Fürj köz (nem Önkormányzati tulajdon)</t>
  </si>
  <si>
    <t>Cinke köz (nem Önkormányzati tulajdon)</t>
  </si>
  <si>
    <t>Fácán köz (nem Önkormányzati tulajdon)</t>
  </si>
  <si>
    <t>Rigó utca (nem Önkormányzati tulajdon)</t>
  </si>
  <si>
    <t>Rigó köz (nem Önkormányzati tulajdon)</t>
  </si>
  <si>
    <t>Halesz köz (nem Önkormányzati tulajdon)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</si>
</sst>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&quot;Ft&quot;"/>
    <numFmt numFmtId="166" formatCode="_-* #,##0_-;\-* #,##0_-;_-* &quot;-&quot;??_-;_-@_-"/>
    <numFmt numFmtId="167" formatCode="_-* #,##0\ [$Ft-40E]_-;\-* #,##0\ [$Ft-40E]_-;_-* &quot;-&quot;??\ [$Ft-40E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3" fontId="1" fillId="0" borderId="0" xfId="0" applyNumberFormat="1" applyFont="1"/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165" fontId="1" fillId="4" borderId="0" xfId="0" applyNumberFormat="1" applyFont="1" applyFill="1" applyAlignment="1">
      <alignment horizontal="center" wrapText="1"/>
    </xf>
    <xf numFmtId="0" fontId="0" fillId="4" borderId="0" xfId="0" applyFill="1"/>
    <xf numFmtId="165" fontId="0" fillId="4" borderId="0" xfId="0" applyNumberFormat="1" applyFill="1"/>
    <xf numFmtId="165" fontId="1" fillId="4" borderId="0" xfId="0" applyNumberFormat="1" applyFont="1" applyFill="1"/>
    <xf numFmtId="0" fontId="1" fillId="5" borderId="0" xfId="0" applyFont="1" applyFill="1" applyAlignment="1">
      <alignment horizontal="center" wrapText="1"/>
    </xf>
    <xf numFmtId="165" fontId="1" fillId="5" borderId="0" xfId="0" applyNumberFormat="1" applyFont="1" applyFill="1" applyAlignment="1">
      <alignment horizontal="center" wrapText="1"/>
    </xf>
    <xf numFmtId="0" fontId="0" fillId="5" borderId="0" xfId="0" applyFill="1"/>
    <xf numFmtId="165" fontId="0" fillId="5" borderId="0" xfId="0" applyNumberFormat="1" applyFill="1"/>
    <xf numFmtId="165" fontId="1" fillId="5" borderId="0" xfId="0" applyNumberFormat="1" applyFont="1" applyFill="1"/>
    <xf numFmtId="0" fontId="0" fillId="0" borderId="0" xfId="0" applyAlignment="1">
      <alignment horizontal="left"/>
    </xf>
    <xf numFmtId="165" fontId="1" fillId="6" borderId="2" xfId="0" applyNumberFormat="1" applyFont="1" applyFill="1" applyBorder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5" fontId="1" fillId="7" borderId="3" xfId="0" applyNumberFormat="1" applyFont="1" applyFill="1" applyBorder="1" applyAlignment="1">
      <alignment horizontal="center" wrapText="1"/>
    </xf>
    <xf numFmtId="165" fontId="1" fillId="7" borderId="3" xfId="0" applyNumberFormat="1" applyFont="1" applyFill="1" applyBorder="1"/>
    <xf numFmtId="165" fontId="1" fillId="8" borderId="0" xfId="0" applyNumberFormat="1" applyFont="1" applyFill="1" applyAlignment="1">
      <alignment horizontal="center" wrapText="1"/>
    </xf>
    <xf numFmtId="165" fontId="0" fillId="8" borderId="0" xfId="0" applyNumberFormat="1" applyFill="1"/>
    <xf numFmtId="165" fontId="1" fillId="8" borderId="0" xfId="0" applyNumberFormat="1" applyFont="1" applyFill="1"/>
    <xf numFmtId="165" fontId="0" fillId="7" borderId="3" xfId="0" applyNumberFormat="1" applyFill="1" applyBorder="1"/>
    <xf numFmtId="165" fontId="0" fillId="6" borderId="4" xfId="0" applyNumberFormat="1" applyFont="1" applyFill="1" applyBorder="1" applyAlignment="1">
      <alignment horizontal="center" wrapText="1"/>
    </xf>
    <xf numFmtId="165" fontId="0" fillId="6" borderId="4" xfId="0" applyNumberFormat="1" applyFill="1" applyBorder="1"/>
    <xf numFmtId="165" fontId="1" fillId="6" borderId="1" xfId="0" applyNumberFormat="1" applyFont="1" applyFill="1" applyBorder="1" applyAlignment="1">
      <alignment horizontal="center" wrapText="1"/>
    </xf>
    <xf numFmtId="165" fontId="1" fillId="6" borderId="5" xfId="0" applyNumberFormat="1" applyFont="1" applyFill="1" applyBorder="1"/>
    <xf numFmtId="0" fontId="0" fillId="0" borderId="0" xfId="0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1">
    <cellStyle name="Normál" xfId="0" builtinId="0"/>
  </cellStyles>
  <dxfs count="11"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numFmt numFmtId="166" formatCode="_-* #,##0_-;\-* #,##0_-;_-* &quot;-&quot;??_-;_-@_-"/>
    </dxf>
    <dxf>
      <font>
        <b/>
      </font>
    </dxf>
    <dxf>
      <numFmt numFmtId="167" formatCode="_-* #,##0\ [$Ft-40E]_-;\-* #,##0\ [$Ft-40E]_-;_-* &quot;-&quot;??\ [$Ft-40E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lle Róbert" refreshedDate="44028.758884606483" createdVersion="6" refreshedVersion="6" minRefreshableVersion="3" recordCount="1048575" xr:uid="{548CA998-FE16-4A10-8AC3-109018901303}">
  <cacheSource type="worksheet">
    <worksheetSource ref="A1:V1048576" sheet="Munka1"/>
  </cacheSource>
  <cacheFields count="22">
    <cacheField name="Térség" numFmtId="0">
      <sharedItems containsBlank="1" count="9">
        <s v="Szőlőhegy"/>
        <s v="Várdomb "/>
        <s v="Margita"/>
        <s v="Berek három"/>
        <s v="Aranyhegy"/>
        <s v="Székely B. út Malomvég"/>
        <s v="Dózsa Gy."/>
        <s v="Fenyves Liget"/>
        <m/>
      </sharedItems>
    </cacheField>
    <cacheField name="Hálózati elem megnevezése" numFmtId="0">
      <sharedItems containsBlank="1"/>
    </cacheField>
    <cacheField name="Megjegyzés" numFmtId="0">
      <sharedItems containsBlank="1"/>
    </cacheField>
    <cacheField name="Hálózati funkció" numFmtId="0">
      <sharedItems containsBlank="1"/>
    </cacheField>
    <cacheField name="Tervezési osztály" numFmtId="0">
      <sharedItems containsBlank="1"/>
    </cacheField>
    <cacheField name="Tervezési sebesség km/ó" numFmtId="0">
      <sharedItems containsString="0" containsBlank="1" containsNumber="1" containsInteger="1" minValue="30" maxValue="40"/>
    </cacheField>
    <cacheField name="Tervezési forgalom" numFmtId="0">
      <sharedItems containsBlank="1"/>
    </cacheField>
    <cacheField name="Jelenlegi kiépítettség" numFmtId="0">
      <sharedItems containsBlank="1"/>
    </cacheField>
    <cacheField name="Hossz fm" numFmtId="0">
      <sharedItems containsString="0" containsBlank="1" containsNumber="1" containsInteger="1" minValue="40" maxValue="29078"/>
    </cacheField>
    <cacheField name="Tervezett szélesség m" numFmtId="0">
      <sharedItems containsString="0" containsBlank="1" containsNumber="1" minValue="3" maxValue="5.5"/>
    </cacheField>
    <cacheField name="Felület m2" numFmtId="0">
      <sharedItems containsString="0" containsBlank="1" containsNumber="1" minValue="140" maxValue="105356.5"/>
    </cacheField>
    <cacheField name="Tervezett pályaszerkezet típus" numFmtId="0">
      <sharedItems containsBlank="1"/>
    </cacheField>
    <cacheField name="Víztelenítés módja 1" numFmtId="0">
      <sharedItems containsBlank="1"/>
    </cacheField>
    <cacheField name="Becsült kivitelezési költség Bruttó (Aszfalt burkolat + kétoldali szegély)" numFmtId="0">
      <sharedItems containsString="0" containsBlank="1" containsNumber="1" minValue="3486226.2" maxValue="2574083718.3450003"/>
    </cacheField>
    <cacheField name="Becsült kivitelezési költség nettó         (Aszfalt burkolat + kétoldali szegély)" numFmtId="0">
      <sharedItems containsString="0" containsBlank="1" containsNumber="1" minValue="2745060" maxValue="2026837573.5"/>
    </cacheField>
    <cacheField name="Becsült kivitelezési költség Bruttó       (Mart aszfalt burkolat + kétoldali szegély)" numFmtId="0">
      <sharedItems containsString="0" containsBlank="1" containsNumber="1" minValue="2454402" maxValue="1821773655.1500001"/>
    </cacheField>
    <cacheField name="Becsült kivitelezési költség nettó         (Mart aszfalt burkolat + kétoldali szegély)" numFmtId="0">
      <sharedItems containsString="0" containsBlank="1" containsNumber="1" containsInteger="1" minValue="1932600" maxValue="1434467445"/>
    </cacheField>
    <cacheField name="Víztelenítés módja 2" numFmtId="0">
      <sharedItems containsBlank="1"/>
    </cacheField>
    <cacheField name="Becsült kivitelezési költség nettó         (Aszfalt burkolat + kétoldali szegély)2" numFmtId="0">
      <sharedItems containsString="0" containsBlank="1" containsNumber="1" containsInteger="1" minValue="5500000" maxValue="4029830000"/>
    </cacheField>
    <cacheField name="Becsült kivitelezési költség Bruttó        (Aszfalt burkolat + kétoldali szegély)" numFmtId="0">
      <sharedItems containsString="0" containsBlank="1" containsNumber="1" containsInteger="1" minValue="6985000" maxValue="5117884100"/>
    </cacheField>
    <cacheField name="Víztelenítés módja 3" numFmtId="0">
      <sharedItems containsBlank="1"/>
    </cacheField>
    <cacheField name="Becsült kivitelezési költség nettó         (Aszfalt burkolat + kétoldali szegély)3" numFmtId="0">
      <sharedItems containsString="0" containsBlank="1" containsNumber="1" containsInteger="1" minValue="5500000" maxValue="402983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s v="Szőlővirág utca"/>
    <s v="zsákutca"/>
    <s v="lakóút"/>
    <s v="B.VI.d.C"/>
    <n v="30"/>
    <s v="A1"/>
    <s v="zúzottkővel stabilizált földút"/>
    <n v="604"/>
    <n v="4"/>
    <n v="2416"/>
    <s v="A"/>
    <s v="nyílt árok"/>
    <n v="55993771.68"/>
    <n v="44089584"/>
    <n v="40225675.200000003"/>
    <n v="31673760"/>
    <s v="burkolt árok + átereszek"/>
    <n v="86070000"/>
    <n v="109308900"/>
    <s v="zárt csapadékcsatorna"/>
    <n v="86070000"/>
  </r>
  <r>
    <x v="0"/>
    <s v="Szolgalmi utca (Szőlővirág utca - Gesztenyefa utca között)"/>
    <s v="szűk szabályozás"/>
    <s v="lakóút"/>
    <s v="B.VI.d.C"/>
    <n v="30"/>
    <s v="A1"/>
    <s v="zúzottkővel stabilizált földút"/>
    <n v="88"/>
    <n v="3"/>
    <n v="264"/>
    <s v="A"/>
    <s v="nyílt árok"/>
    <n v="7181362.3200000003"/>
    <n v="5654616"/>
    <n v="4938674.4000000004"/>
    <n v="3888720"/>
    <s v="burkolt árok + átereszek"/>
    <n v="11660000"/>
    <n v="14808200"/>
    <s v="zárt csapadékcsatorna"/>
    <n v="11660000"/>
  </r>
  <r>
    <x v="0"/>
    <s v="Gesztenyefa utca"/>
    <m/>
    <s v="lakóút"/>
    <s v="B.VI.d.C"/>
    <n v="30"/>
    <s v="A1"/>
    <s v="zúzottkővel stabilizált földút"/>
    <n v="647"/>
    <n v="4"/>
    <n v="2588"/>
    <s v="A"/>
    <s v="nyílt árok"/>
    <n v="59980083.240000002"/>
    <n v="47228412"/>
    <n v="43089423.600000001"/>
    <n v="33928680"/>
    <s v="burkolt árok + átereszek"/>
    <n v="92197500"/>
    <n v="117090825"/>
    <s v="zárt csapadékcsatorna"/>
    <n v="92197500"/>
  </r>
  <r>
    <x v="0"/>
    <s v="Szélső utca (Akácvirág utca - Gesztenyefa utca között)"/>
    <m/>
    <s v="lakóút"/>
    <s v="B.VI.d.C"/>
    <n v="30"/>
    <s v="A1"/>
    <s v="zúzottkővel stabilizált földút"/>
    <n v="125"/>
    <n v="3"/>
    <n v="375"/>
    <s v="A"/>
    <s v="nyílt árok"/>
    <n v="10200798.75"/>
    <n v="8032125"/>
    <n v="7015162.5"/>
    <n v="5523750"/>
    <s v="burkolt árok + átereszek"/>
    <n v="16562500"/>
    <n v="21034375"/>
    <s v="zárt csapadékcsatorna"/>
    <n v="16562500"/>
  </r>
  <r>
    <x v="0"/>
    <s v="Akácvirág utca"/>
    <m/>
    <s v="lakóút"/>
    <s v="B.VI.d.C"/>
    <n v="30"/>
    <s v="A1"/>
    <s v="zúzottkővel stabilizált földút"/>
    <n v="689"/>
    <n v="4"/>
    <n v="2756"/>
    <s v="A"/>
    <s v="nyílt árok"/>
    <n v="63873689.880000003"/>
    <n v="50294244"/>
    <n v="45886573.200000003"/>
    <n v="36131160"/>
    <s v="burkolt árok + átereszek"/>
    <n v="98182500"/>
    <n v="124691775"/>
    <s v="zárt csapadékcsatorna"/>
    <n v="98182500"/>
  </r>
  <r>
    <x v="0"/>
    <s v="Zalagyöngye utca"/>
    <s v="zsákutca"/>
    <s v="lakóút"/>
    <s v="B.VI.d.C"/>
    <n v="30"/>
    <s v="A1"/>
    <s v="zúzottkővel stabilizált földút"/>
    <n v="723"/>
    <n v="4"/>
    <n v="2892"/>
    <s v="A"/>
    <s v="nyílt árok"/>
    <n v="67025657.160000004"/>
    <n v="52776108"/>
    <n v="48150932.399999999"/>
    <n v="37914120"/>
    <s v="burkolt árok + átereszek"/>
    <n v="103027500"/>
    <n v="130844925"/>
    <s v="zárt csapadékcsatorna"/>
    <n v="103027500"/>
  </r>
  <r>
    <x v="0"/>
    <s v="Szánkó utca"/>
    <s v="zsákutca"/>
    <s v="lakóút"/>
    <s v="B.VI.d.C"/>
    <n v="30"/>
    <s v="A1"/>
    <s v="zúzottkővel stabilizált földút"/>
    <n v="86"/>
    <n v="3"/>
    <n v="258"/>
    <s v="A"/>
    <s v="nyílt árok"/>
    <n v="7018149.54"/>
    <n v="5526102"/>
    <n v="4826431.8"/>
    <n v="3800340"/>
    <s v="burkolt árok + átereszek"/>
    <n v="11395000"/>
    <n v="14471650"/>
    <s v="zárt csapadékcsatorna"/>
    <n v="11395000"/>
  </r>
  <r>
    <x v="0"/>
    <s v="Lejtő utca"/>
    <s v="zsákutca"/>
    <s v="lakóút"/>
    <s v="B.VI.d.C"/>
    <n v="30"/>
    <s v="A1"/>
    <s v="zúzottkővel stabilizált földút"/>
    <n v="80"/>
    <n v="3"/>
    <n v="240"/>
    <s v="A"/>
    <s v="nyílt árok"/>
    <n v="6528511.2000000002"/>
    <n v="5140560"/>
    <n v="4489704"/>
    <n v="3535200"/>
    <s v="burkolt árok + átereszek"/>
    <n v="10600000"/>
    <n v="13462000"/>
    <s v="zárt csapadékcsatorna"/>
    <n v="10600000"/>
  </r>
  <r>
    <x v="0"/>
    <s v="Szőlőhegyi utca"/>
    <m/>
    <s v="lakóút"/>
    <s v="B.VI.d.C"/>
    <n v="30"/>
    <s v="A1"/>
    <s v="zúzottkővel stabilizált földút"/>
    <n v="451"/>
    <n v="4"/>
    <n v="1804"/>
    <s v="A"/>
    <s v="nyílt árok"/>
    <n v="41809918.920000002"/>
    <n v="32921196"/>
    <n v="30036058.800000001"/>
    <n v="23650440"/>
    <s v="burkolt árok + átereszek"/>
    <n v="64267500"/>
    <n v="81619725"/>
    <s v="zárt csapadékcsatorna"/>
    <n v="64267500"/>
  </r>
  <r>
    <x v="0"/>
    <s v="Szélső utca 2 szakasz"/>
    <s v="zsákutca"/>
    <s v="lakóút"/>
    <s v="B.VI.d.C"/>
    <n v="30"/>
    <s v="A1"/>
    <s v="zúzottkővel stabilizált földút"/>
    <n v="50"/>
    <n v="3"/>
    <n v="150"/>
    <s v="A"/>
    <s v="nyílt árok"/>
    <n v="4080319.5"/>
    <n v="3212850"/>
    <n v="2806065"/>
    <n v="2209500"/>
    <s v="burkolt árok + átereszek"/>
    <n v="6625000"/>
    <n v="8413750"/>
    <s v="zárt csapadékcsatorna"/>
    <n v="6625000"/>
  </r>
  <r>
    <x v="0"/>
    <s v="Szélső utca 3 szakasz"/>
    <s v="zsákutca"/>
    <s v="lakóút"/>
    <s v="B.VI.d.C"/>
    <n v="30"/>
    <s v="A1"/>
    <s v="zúzottkővel stabilizált földút"/>
    <n v="125"/>
    <n v="3"/>
    <n v="375"/>
    <s v="A"/>
    <s v="nyílt árok"/>
    <n v="10200798.75"/>
    <n v="8032125"/>
    <n v="7015162.5"/>
    <n v="5523750"/>
    <s v="burkolt árok + átereszek"/>
    <n v="16562500"/>
    <n v="21034375"/>
    <s v="zárt csapadékcsatorna"/>
    <n v="16562500"/>
  </r>
  <r>
    <x v="0"/>
    <s v="Cipősök utca"/>
    <m/>
    <s v="lakóút"/>
    <s v="B.VI.d.C"/>
    <n v="30"/>
    <s v="A1"/>
    <s v="zúzottkővel stabilizált földút"/>
    <n v="362"/>
    <n v="3"/>
    <n v="1086"/>
    <s v="A"/>
    <s v="nyílt árok"/>
    <n v="29541513.18"/>
    <n v="23261034"/>
    <n v="20315910.600000001"/>
    <n v="15996780"/>
    <s v="burkolt árok + átereszek"/>
    <n v="47965000"/>
    <n v="60915550"/>
    <s v="zárt csapadékcsatorna"/>
    <n v="47965000"/>
  </r>
  <r>
    <x v="0"/>
    <s v="Fehérház utca"/>
    <m/>
    <s v="lakóút"/>
    <s v="B.VI.d.C"/>
    <n v="30"/>
    <s v="A1"/>
    <s v="zúzottkővel stabilizált földút"/>
    <n v="337"/>
    <n v="4"/>
    <n v="1348"/>
    <s v="A"/>
    <s v="nyílt árok"/>
    <n v="31241558.039999999"/>
    <n v="24599652"/>
    <n v="22443795.600000001"/>
    <n v="17672280"/>
    <s v="burkolt árok + átereszek"/>
    <n v="48022500"/>
    <n v="60988575"/>
    <s v="zárt csapadékcsatorna"/>
    <n v="48022500"/>
  </r>
  <r>
    <x v="0"/>
    <s v="Csatári utca"/>
    <m/>
    <s v="lakóút"/>
    <s v="B.VI.d.C"/>
    <n v="30"/>
    <s v="A1"/>
    <s v="zúzottkővel stabilizált földút"/>
    <n v="407"/>
    <n v="3.5"/>
    <n v="1424.5"/>
    <s v="A"/>
    <s v="nyílt árok"/>
    <n v="35472351.585000001"/>
    <n v="27930985.5"/>
    <n v="24973540.350000001"/>
    <n v="19664205"/>
    <s v="burkolt árok + átereszek"/>
    <n v="55962500"/>
    <n v="71072375"/>
    <s v="zárt csapadékcsatorna"/>
    <n v="55962500"/>
  </r>
  <r>
    <x v="0"/>
    <s v="Öreghegyi dűlő"/>
    <m/>
    <s v="lakóút"/>
    <s v="B.VI.d.C"/>
    <n v="30"/>
    <s v="A1"/>
    <s v="zúzottkővel stabilizált földút"/>
    <n v="228"/>
    <n v="3"/>
    <n v="684"/>
    <s v="A"/>
    <s v="nyílt árok"/>
    <n v="18606256.920000002"/>
    <n v="14650596"/>
    <n v="12795656.4"/>
    <n v="10075320"/>
    <s v="burkolt árok + átereszek"/>
    <n v="30210000"/>
    <n v="38366700"/>
    <s v="zárt csapadékcsatorna"/>
    <n v="30210000"/>
  </r>
  <r>
    <x v="0"/>
    <s v="Présház utca"/>
    <m/>
    <s v="lakóút"/>
    <s v="B.VI.d.C"/>
    <n v="30"/>
    <s v="A1"/>
    <s v="zúzottkővel stabilizált földút"/>
    <n v="470"/>
    <n v="3.5"/>
    <n v="1645"/>
    <s v="A"/>
    <s v="nyílt árok"/>
    <n v="40963157.850000001"/>
    <n v="32254455"/>
    <n v="28839223.5"/>
    <n v="22708050"/>
    <s v="burkolt árok + átereszek"/>
    <n v="64625000"/>
    <n v="82073750"/>
    <s v="zárt csapadékcsatorna"/>
    <n v="64625000"/>
  </r>
  <r>
    <x v="0"/>
    <s v="Vadvirág utca"/>
    <s v="szűk szabályozás"/>
    <s v="lakóút"/>
    <s v="B.VI.d.C"/>
    <n v="30"/>
    <s v="A1"/>
    <s v="zúzottkővel stabilizált földút"/>
    <n v="278"/>
    <n v="3"/>
    <n v="834"/>
    <s v="A"/>
    <s v="nyílt árok"/>
    <n v="22686576.420000002"/>
    <n v="17863446"/>
    <n v="15601721.4"/>
    <n v="12284820"/>
    <s v="burkolt árok + átereszek"/>
    <n v="36835000"/>
    <n v="46780450"/>
    <s v="zárt csapadékcsatorna"/>
    <n v="36835000"/>
  </r>
  <r>
    <x v="0"/>
    <s v="Hajagos utca"/>
    <m/>
    <s v="lakóút"/>
    <s v="B.VI.d.C"/>
    <n v="30"/>
    <s v="A1"/>
    <s v="zúzottkővel stabilizált földút"/>
    <n v="395"/>
    <n v="3.5"/>
    <n v="1382.5"/>
    <s v="A"/>
    <s v="nyílt árok"/>
    <n v="34426483.725000001"/>
    <n v="27107467.5"/>
    <n v="24237219.75"/>
    <n v="19084425"/>
    <s v="burkolt árok + átereszek"/>
    <n v="54312500"/>
    <n v="68976875"/>
    <s v="zárt csapadékcsatorna"/>
    <n v="54312500"/>
  </r>
  <r>
    <x v="1"/>
    <s v="Várdomb utca"/>
    <m/>
    <s v="lakóút"/>
    <s v="B.VI.d.C"/>
    <n v="30"/>
    <s v="A1"/>
    <s v="zúzottkővel stabilizált földút"/>
    <n v="621"/>
    <n v="3.5"/>
    <n v="2173.5"/>
    <s v="A"/>
    <s v="nyílt árok"/>
    <n v="54123661.755000003"/>
    <n v="42617056.5"/>
    <n v="38104591.049999997"/>
    <n v="30003615"/>
    <s v="burkolt árok + átereszek"/>
    <n v="85387500"/>
    <n v="108442125"/>
    <s v="zárt csapadékcsatorna"/>
    <n v="85387500"/>
  </r>
  <r>
    <x v="1"/>
    <s v="Földvár utca"/>
    <m/>
    <s v="lakóút"/>
    <s v="B.VI.d.C"/>
    <n v="30"/>
    <s v="A1"/>
    <s v="zúzottkővel stabilizált földút"/>
    <n v="485"/>
    <n v="3.5"/>
    <n v="1697.5"/>
    <s v="A"/>
    <s v="nyílt árok"/>
    <n v="42270492.674999997"/>
    <n v="33283852.5"/>
    <n v="29759624.25"/>
    <n v="23432775"/>
    <s v="burkolt árok + átereszek"/>
    <n v="66687500"/>
    <n v="84693125"/>
    <s v="zárt csapadékcsatorna"/>
    <n v="66687500"/>
  </r>
  <r>
    <x v="1"/>
    <s v="Berek utca"/>
    <m/>
    <s v="lakóút"/>
    <s v="B.VI.d.C"/>
    <n v="30"/>
    <s v="A1"/>
    <s v="zúzottkővel stabilizált földút"/>
    <n v="1013"/>
    <n v="3.5"/>
    <n v="3545.5"/>
    <s v="A"/>
    <s v="nyílt árok"/>
    <n v="88288678.515000001"/>
    <n v="69518644.5"/>
    <n v="62157730.649999999"/>
    <n v="48943095"/>
    <s v="burkolt árok + átereszek"/>
    <n v="139287500"/>
    <n v="176895125"/>
    <s v="zárt csapadékcsatorna"/>
    <n v="139287500"/>
  </r>
  <r>
    <x v="1"/>
    <s v="Ág utca"/>
    <s v="zsákutca"/>
    <s v="lakóút"/>
    <s v="B.VI.d.C"/>
    <n v="30"/>
    <s v="A1"/>
    <s v="zúzottkővel stabilizált földút"/>
    <n v="94"/>
    <n v="3"/>
    <n v="282"/>
    <s v="A"/>
    <s v="nyílt árok"/>
    <n v="7671000.6600000001"/>
    <n v="6040158"/>
    <n v="5275402.2"/>
    <n v="4153860"/>
    <s v="burkolt árok + átereszek"/>
    <n v="12455000"/>
    <n v="15817850"/>
    <s v="zárt csapadékcsatorna"/>
    <n v="12455000"/>
  </r>
  <r>
    <x v="2"/>
    <s v="Kisfaludy u."/>
    <m/>
    <s v="gyüjtőút"/>
    <s v="B.V.c.C"/>
    <n v="40"/>
    <s v="A2"/>
    <s v="zúzottkővel stabilizált földút"/>
    <n v="505"/>
    <n v="5.5"/>
    <n v="2777.5"/>
    <s v="A"/>
    <s v="nyílt árok"/>
    <n v="55223121.075000003"/>
    <n v="43482772.5"/>
    <n v="41569100.25"/>
    <n v="32731575"/>
    <s v="burkolt árok + átereszek"/>
    <n v="78780000"/>
    <n v="100050600"/>
    <s v="zárt csapadékcsatorna"/>
    <n v="78780000"/>
  </r>
  <r>
    <x v="2"/>
    <s v="Kopladi utca"/>
    <m/>
    <s v="lakóút"/>
    <s v="B.VI.d.C"/>
    <n v="30"/>
    <s v="A1"/>
    <s v="zúzottkővel stabilizált földút"/>
    <n v="332"/>
    <n v="3"/>
    <n v="996"/>
    <s v="A"/>
    <s v="nyílt árok"/>
    <n v="27093321.48"/>
    <n v="21333324"/>
    <n v="18632271.600000001"/>
    <n v="14671080"/>
    <s v="burkolt árok + átereszek"/>
    <n v="43990000"/>
    <n v="55867300"/>
    <s v="zárt csapadékcsatorna"/>
    <n v="43990000"/>
  </r>
  <r>
    <x v="2"/>
    <s v="Erdész utca"/>
    <m/>
    <s v="lakóút"/>
    <s v="B.VI.d.C"/>
    <n v="30"/>
    <s v="A1"/>
    <s v="zúzottkővel stabilizált földút"/>
    <n v="382"/>
    <n v="3"/>
    <n v="1146"/>
    <s v="A"/>
    <s v="nyílt árok"/>
    <n v="31173640.98"/>
    <n v="24546174"/>
    <n v="21438336.600000001"/>
    <n v="16880580"/>
    <s v="burkolt árok + átereszek"/>
    <n v="50615000"/>
    <n v="64281050"/>
    <s v="zárt csapadékcsatorna"/>
    <n v="50615000"/>
  </r>
  <r>
    <x v="2"/>
    <s v="Margita utca"/>
    <m/>
    <s v="lakóút"/>
    <s v="B.VI.d.C"/>
    <n v="30"/>
    <s v="A1"/>
    <s v="zúzottkővel stabilizált földút"/>
    <n v="1010"/>
    <n v="3"/>
    <n v="3030"/>
    <s v="A"/>
    <s v="nyílt árok"/>
    <n v="82422453.900000006"/>
    <n v="64899570"/>
    <n v="56682513"/>
    <n v="44631900"/>
    <s v="burkolt árok + átereszek"/>
    <n v="133825000"/>
    <n v="169957750"/>
    <s v="zárt csapadékcsatorna"/>
    <n v="133825000"/>
  </r>
  <r>
    <x v="2"/>
    <s v="Szolgalmi utca (Margita utcából nyílik 1.)"/>
    <s v="szűk szabályozás"/>
    <s v="lakóút"/>
    <s v="B.VI.d.C"/>
    <n v="30"/>
    <s v="A1"/>
    <s v="zúzottkővel stabilizált földút"/>
    <n v="160"/>
    <n v="3"/>
    <n v="480"/>
    <s v="A"/>
    <s v="nyílt árok"/>
    <n v="13057022.4"/>
    <n v="10281120"/>
    <n v="8979408"/>
    <n v="7070400"/>
    <s v="burkolt árok + átereszek"/>
    <n v="21200000"/>
    <n v="26924000"/>
    <s v="zárt csapadékcsatorna"/>
    <n v="21200000"/>
  </r>
  <r>
    <x v="2"/>
    <s v="Szolgalmi utca (Margita utcából nyílik 2.)"/>
    <s v="szűk szabályozás"/>
    <s v="lakóút"/>
    <s v="B.VI.d.C"/>
    <n v="30"/>
    <s v="A1"/>
    <s v="zúzottkővel stabilizált földút"/>
    <n v="110"/>
    <n v="3"/>
    <n v="330"/>
    <s v="A"/>
    <s v="nyílt árok"/>
    <n v="8976702.9000000004"/>
    <n v="7068270"/>
    <n v="6173343"/>
    <n v="4860900"/>
    <s v="burkolt árok + átereszek"/>
    <n v="14575000"/>
    <n v="18510250"/>
    <s v="zárt csapadékcsatorna"/>
    <n v="14575000"/>
  </r>
  <r>
    <x v="2"/>
    <s v="Szolgalmi utca (Margita utcából nyílik 3.)"/>
    <s v="szűk szabályozás"/>
    <s v="lakóút"/>
    <s v="B.VI.d.C"/>
    <n v="30"/>
    <s v="A1"/>
    <s v="zúzottkővel stabilizált földút"/>
    <n v="223"/>
    <n v="3"/>
    <n v="669"/>
    <s v="A"/>
    <s v="nyílt árok"/>
    <n v="18198224.969999999"/>
    <n v="14329311"/>
    <n v="12515049.9"/>
    <n v="9854370"/>
    <s v="burkolt árok + átereszek"/>
    <n v="29547500"/>
    <n v="37525325"/>
    <s v="zárt csapadékcsatorna"/>
    <n v="29547500"/>
  </r>
  <r>
    <x v="2"/>
    <s v="Homok dűlő"/>
    <m/>
    <s v="lakóút"/>
    <s v="B.VI.d.C"/>
    <n v="30"/>
    <s v="A1"/>
    <s v="zúzottkővel stabilizált földút"/>
    <n v="133"/>
    <n v="3"/>
    <n v="399"/>
    <s v="A"/>
    <s v="nyílt árok"/>
    <n v="10853649.870000001"/>
    <n v="8546181"/>
    <n v="7464132.9000000004"/>
    <n v="5877270"/>
    <s v="burkolt árok + átereszek"/>
    <n v="17622500"/>
    <n v="22380575"/>
    <s v="zárt csapadékcsatorna"/>
    <n v="17622500"/>
  </r>
  <r>
    <x v="2"/>
    <s v="Forrás utca"/>
    <s v="zsákutca"/>
    <s v="lakóút"/>
    <s v="B.VI.d.C"/>
    <n v="30"/>
    <s v="A1"/>
    <s v="zúzottkővel stabilizált földút"/>
    <n v="106"/>
    <n v="3"/>
    <n v="318"/>
    <s v="A"/>
    <s v="nyílt árok"/>
    <n v="8650277.3399999999"/>
    <n v="6811242"/>
    <n v="5948857.7999999998"/>
    <n v="4684140"/>
    <s v="burkolt árok + átereszek"/>
    <n v="14045000"/>
    <n v="17837150"/>
    <s v="zárt csapadékcsatorna"/>
    <n v="14045000"/>
  </r>
  <r>
    <x v="2"/>
    <s v="Bárány köz"/>
    <s v="zsákutca"/>
    <s v="lakóút"/>
    <s v="B.VI.d.C"/>
    <n v="30"/>
    <s v="A1"/>
    <s v="zúzottkővel stabilizált földút"/>
    <n v="61"/>
    <n v="3"/>
    <n v="183"/>
    <s v="A"/>
    <s v="nyílt árok"/>
    <n v="4977989.79"/>
    <n v="3919677"/>
    <n v="3423399.3000000003"/>
    <n v="2695590"/>
    <s v="burkolt árok + átereszek"/>
    <n v="8082500"/>
    <n v="10264775"/>
    <s v="zárt csapadékcsatorna"/>
    <n v="8082500"/>
  </r>
  <r>
    <x v="2"/>
    <s v="Dombtető utca"/>
    <s v="zsákutca"/>
    <s v="lakóút"/>
    <s v="B.VI.d.C"/>
    <n v="30"/>
    <s v="A1"/>
    <s v="zúzottkővel stabilizált földút"/>
    <n v="92"/>
    <n v="3"/>
    <n v="276"/>
    <s v="A"/>
    <s v="nyílt árok"/>
    <n v="7507787.8799999999"/>
    <n v="5911644"/>
    <n v="5163159.5999999996"/>
    <n v="4065480"/>
    <s v="burkolt árok + átereszek"/>
    <n v="12190000"/>
    <n v="15481300"/>
    <s v="zárt csapadékcsatorna"/>
    <n v="12190000"/>
  </r>
  <r>
    <x v="2"/>
    <s v="Erdő utca"/>
    <s v="zsákutca"/>
    <s v="lakóút"/>
    <s v="B.VI.d.C"/>
    <n v="30"/>
    <s v="A1"/>
    <s v="zúzottkővel stabilizált földút"/>
    <n v="392"/>
    <n v="3"/>
    <n v="1176"/>
    <s v="A"/>
    <s v="nyílt árok"/>
    <n v="31989704.879999999"/>
    <n v="25188744"/>
    <n v="21999549.600000001"/>
    <n v="17322480"/>
    <s v="burkolt árok + átereszek"/>
    <n v="51940000"/>
    <n v="65963800"/>
    <s v="zárt csapadékcsatorna"/>
    <n v="51940000"/>
  </r>
  <r>
    <x v="2"/>
    <s v="Panoráma utca"/>
    <s v="zsákutca"/>
    <s v="lakóút"/>
    <s v="B.VI.d.C"/>
    <n v="30"/>
    <s v="A1"/>
    <s v="zúzottkővel stabilizált földút"/>
    <n v="200"/>
    <n v="3.5"/>
    <n v="700"/>
    <s v="A"/>
    <s v="nyílt árok"/>
    <n v="17431131"/>
    <n v="13725300"/>
    <n v="12272010"/>
    <n v="9663000"/>
    <s v="burkolt árok + átereszek"/>
    <n v="27500000"/>
    <n v="34925000"/>
    <s v="zárt csapadékcsatorna"/>
    <n v="27500000"/>
  </r>
  <r>
    <x v="2"/>
    <s v="Boncsok utca"/>
    <m/>
    <s v="lakóút"/>
    <s v="B.VI.d.C"/>
    <n v="30"/>
    <s v="A1"/>
    <s v="zúzottkővel stabilizált földút"/>
    <n v="514"/>
    <n v="3.5"/>
    <n v="1799"/>
    <s v="A"/>
    <s v="nyílt árok"/>
    <n v="44798006.670000002"/>
    <n v="35274021"/>
    <n v="31539065.699999999"/>
    <n v="24833910"/>
    <s v="burkolt árok + átereszek"/>
    <n v="70675000"/>
    <n v="89757250"/>
    <s v="zárt csapadékcsatorna"/>
    <n v="70675000"/>
  </r>
  <r>
    <x v="2"/>
    <s v="Szolgalmi utca (Boncsok utca - Margita utca között)"/>
    <s v="szűk szabályozás"/>
    <s v="lakóút"/>
    <s v="B.VI.d.C"/>
    <n v="30"/>
    <s v="A1"/>
    <s v="zúzottkővel stabilizált földút"/>
    <n v="165"/>
    <n v="3"/>
    <n v="495"/>
    <s v="A"/>
    <s v="nyílt árok"/>
    <n v="13465054.35"/>
    <n v="10602405"/>
    <n v="9260014.5"/>
    <n v="7291350"/>
    <s v="burkolt árok + átereszek"/>
    <n v="21862500"/>
    <n v="27765375"/>
    <s v="zárt csapadékcsatorna"/>
    <n v="21862500"/>
  </r>
  <r>
    <x v="2"/>
    <s v="Gödöllői határ utca"/>
    <m/>
    <s v="lakóút"/>
    <s v="B.VI.d.C"/>
    <n v="30"/>
    <s v="A1"/>
    <s v="mart aszfalt burkolat"/>
    <n v="176"/>
    <n v="3"/>
    <n v="528"/>
    <s v="A"/>
    <s v="nyílt árok"/>
    <n v="14362724.640000001"/>
    <n v="11309232"/>
    <n v="9877348.8000000007"/>
    <n v="7777440"/>
    <s v="burkolt árok + átereszek"/>
    <n v="23320000"/>
    <n v="29616400"/>
    <s v="zárt csapadékcsatorna"/>
    <n v="23320000"/>
  </r>
  <r>
    <x v="3"/>
    <s v="Megyfa utca"/>
    <m/>
    <s v="lakóút"/>
    <s v="B.VI.d.C"/>
    <n v="30"/>
    <s v="A1"/>
    <s v="zúzottkővel stabilizált földút"/>
    <n v="694"/>
    <n v="3.5"/>
    <n v="2429"/>
    <s v="A"/>
    <s v="nyílt árok"/>
    <n v="60486024.57"/>
    <n v="47626791"/>
    <n v="42583874.700000003"/>
    <n v="33530610"/>
    <s v="burkolt árok + átereszek"/>
    <n v="95425000"/>
    <n v="121189750"/>
    <s v="zárt csapadékcsatorna"/>
    <n v="95425000"/>
  </r>
  <r>
    <x v="3"/>
    <s v="Körtefa utca"/>
    <m/>
    <s v="lakóút"/>
    <s v="B.VI.d.C"/>
    <n v="30"/>
    <s v="A1"/>
    <s v="zúzottkővel stabilizált földút"/>
    <n v="291"/>
    <n v="3.5"/>
    <n v="1018.5"/>
    <s v="A"/>
    <s v="nyílt árok"/>
    <n v="25362295.605"/>
    <n v="19970311.5"/>
    <n v="17855774.550000001"/>
    <n v="14059665"/>
    <s v="burkolt árok + átereszek"/>
    <n v="40012500"/>
    <n v="50815875"/>
    <s v="zárt csapadékcsatorna"/>
    <n v="40012500"/>
  </r>
  <r>
    <x v="3"/>
    <s v="Diófa utca"/>
    <m/>
    <s v="lakóút"/>
    <s v="B.VI.d.C"/>
    <n v="30"/>
    <s v="A1"/>
    <s v="zúzottkővel stabilizált földút"/>
    <n v="466"/>
    <n v="3.5"/>
    <n v="1631"/>
    <s v="A"/>
    <s v="nyílt árok"/>
    <n v="40614535.230000004"/>
    <n v="31979949"/>
    <n v="28593783.300000001"/>
    <n v="22514790"/>
    <s v="burkolt árok + átereszek"/>
    <n v="64075000"/>
    <n v="81375250"/>
    <s v="zárt csapadékcsatorna"/>
    <n v="64075000"/>
  </r>
  <r>
    <x v="3"/>
    <s v="Almafa utca"/>
    <m/>
    <s v="lakóút"/>
    <s v="B.VI.d.C"/>
    <n v="30"/>
    <s v="A1"/>
    <s v="zúzottkővel stabilizált földút"/>
    <n v="204"/>
    <n v="3.5"/>
    <n v="714"/>
    <s v="A"/>
    <s v="nyílt árok"/>
    <n v="17779753.620000001"/>
    <n v="13999806"/>
    <n v="12517450.199999999"/>
    <n v="9856260"/>
    <s v="burkolt árok + átereszek"/>
    <n v="28050000"/>
    <n v="35623500"/>
    <s v="zárt csapadékcsatorna"/>
    <n v="28050000"/>
  </r>
  <r>
    <x v="3"/>
    <s v="Szilvafa utca"/>
    <m/>
    <s v="lakóút"/>
    <s v="B.VI.d.C"/>
    <n v="30"/>
    <s v="A1"/>
    <s v="zúzottkővel stabilizált földút"/>
    <n v="324"/>
    <n v="3.5"/>
    <n v="1134"/>
    <s v="A"/>
    <s v="nyílt árok"/>
    <n v="28238432.219999999"/>
    <n v="22234986"/>
    <n v="19880656.199999999"/>
    <n v="15654060"/>
    <s v="burkolt árok + átereszek"/>
    <n v="44550000"/>
    <n v="56578500"/>
    <s v="zárt csapadékcsatorna"/>
    <n v="44550000"/>
  </r>
  <r>
    <x v="3"/>
    <s v="Barackfa utca"/>
    <m/>
    <s v="lakóút"/>
    <s v="B.VI.d.C"/>
    <n v="30"/>
    <s v="A1"/>
    <s v="zúzottkővel stabilizált földút"/>
    <n v="268"/>
    <n v="3.5"/>
    <n v="938"/>
    <s v="A"/>
    <s v="nyílt árok"/>
    <n v="23357715.539999999"/>
    <n v="18391902"/>
    <n v="16444493.4"/>
    <n v="12948420"/>
    <s v="burkolt árok + átereszek"/>
    <n v="36850000"/>
    <n v="46799500"/>
    <s v="zárt csapadékcsatorna"/>
    <n v="36850000"/>
  </r>
  <r>
    <x v="4"/>
    <s v="Ősz utca"/>
    <m/>
    <s v="gyüjtőút"/>
    <s v="B.V.c.C"/>
    <n v="40"/>
    <s v="A2"/>
    <s v="zúzottkővel stabilizált földút"/>
    <n v="570"/>
    <n v="5.5"/>
    <n v="3135"/>
    <s v="A"/>
    <s v="nyílt árok"/>
    <n v="62331047.550000004"/>
    <n v="49079565"/>
    <n v="46919578.5"/>
    <n v="36944550"/>
    <s v="burkolt árok + átereszek"/>
    <n v="88920000"/>
    <n v="112928400"/>
    <s v="zárt csapadékcsatorna"/>
    <n v="88920000"/>
  </r>
  <r>
    <x v="4"/>
    <s v="Nyár utca"/>
    <m/>
    <s v="lakóút"/>
    <s v="B.VI.d.C"/>
    <n v="30"/>
    <s v="A1"/>
    <s v="zúzottkővel stabilizált földút"/>
    <n v="520"/>
    <n v="3.5"/>
    <n v="1820"/>
    <s v="A"/>
    <s v="nyílt árok"/>
    <n v="45320940.600000001"/>
    <n v="35685780"/>
    <n v="31907226"/>
    <n v="25123800"/>
    <s v="burkolt árok + átereszek"/>
    <n v="71500000"/>
    <n v="90805000"/>
    <s v="zárt csapadékcsatorna"/>
    <n v="71500000"/>
  </r>
  <r>
    <x v="4"/>
    <s v="Szolgalmi utca"/>
    <s v="szűk szabályozás"/>
    <s v="lakóút"/>
    <s v="B.VI.d.C"/>
    <n v="30"/>
    <s v="A1"/>
    <s v="zúzottkővel stabilizált földút"/>
    <n v="193"/>
    <n v="3.5"/>
    <n v="675.5"/>
    <s v="A"/>
    <s v="nyílt árok"/>
    <n v="16821041.414999999"/>
    <n v="13244914.5"/>
    <n v="11842489.65"/>
    <n v="9324795"/>
    <s v="burkolt árok + átereszek"/>
    <n v="26537500"/>
    <n v="33702625"/>
    <s v="zárt csapadékcsatorna"/>
    <n v="26537500"/>
  </r>
  <r>
    <x v="4"/>
    <s v="Ezredes utca"/>
    <s v="zsákutca"/>
    <s v="lakóút"/>
    <s v="B.VI.d.C"/>
    <n v="30"/>
    <s v="A1"/>
    <s v="zúzottkővel stabilizált földút"/>
    <n v="230"/>
    <n v="3.5"/>
    <n v="805"/>
    <s v="A"/>
    <s v="nyílt árok"/>
    <n v="20045800.649999999"/>
    <n v="15784095"/>
    <n v="14112811.5"/>
    <n v="11112450"/>
    <s v="burkolt árok + átereszek"/>
    <n v="31625000"/>
    <n v="40163750"/>
    <s v="zárt csapadékcsatorna"/>
    <n v="31625000"/>
  </r>
  <r>
    <x v="4"/>
    <s v="Tábornok utca"/>
    <m/>
    <s v="lakóút"/>
    <s v="B.VI.d.C"/>
    <n v="30"/>
    <s v="A1"/>
    <s v="zúzottkővel stabilizált földút"/>
    <n v="256"/>
    <n v="3.5"/>
    <n v="896"/>
    <s v="A"/>
    <s v="nyílt árok"/>
    <n v="22311847.68"/>
    <n v="17568384"/>
    <n v="15708172.800000001"/>
    <n v="12368640"/>
    <s v="burkolt árok + átereszek"/>
    <n v="35200000"/>
    <n v="44704000"/>
    <s v="zárt csapadékcsatorna"/>
    <n v="35200000"/>
  </r>
  <r>
    <x v="4"/>
    <s v="Aranyhegy utca"/>
    <m/>
    <s v="lakóút"/>
    <s v="B.VI.d.C"/>
    <n v="30"/>
    <s v="A1"/>
    <s v="zúzottkővel stabilizált földút"/>
    <n v="1135"/>
    <n v="3.5"/>
    <n v="3972.5"/>
    <s v="A"/>
    <s v="nyílt árok"/>
    <n v="98921668.424999997"/>
    <n v="77891077.5"/>
    <n v="69643656.75"/>
    <n v="54837525"/>
    <s v="burkolt árok + átereszek"/>
    <n v="156062500"/>
    <n v="198199375"/>
    <s v="zárt csapadékcsatorna"/>
    <n v="156062500"/>
  </r>
  <r>
    <x v="4"/>
    <s v="Köves utca"/>
    <s v="zsákutca"/>
    <s v="lakóút"/>
    <s v="B.VI.d.C"/>
    <n v="30"/>
    <s v="A1"/>
    <s v="zúzottkővel stabilizált földút"/>
    <n v="215"/>
    <n v="3.5"/>
    <n v="752.5"/>
    <s v="A"/>
    <s v="nyílt árok"/>
    <n v="18738465.824999999"/>
    <n v="14754697.5"/>
    <n v="13192410.75"/>
    <n v="10387725"/>
    <s v="burkolt árok + átereszek"/>
    <n v="29562500"/>
    <n v="37544375"/>
    <s v="zárt csapadékcsatorna"/>
    <n v="29562500"/>
  </r>
  <r>
    <x v="4"/>
    <s v="Korizmics utca"/>
    <m/>
    <s v="lakóút"/>
    <s v="B.VI.d.C"/>
    <n v="30"/>
    <s v="A1"/>
    <s v="zúzottkővel stabilizált földút"/>
    <n v="1256"/>
    <n v="3.5"/>
    <n v="4396"/>
    <s v="A"/>
    <s v="nyílt árok"/>
    <n v="109467502.68000001"/>
    <n v="86194884"/>
    <n v="77068222.799999997"/>
    <n v="60683640"/>
    <s v="burkolt árok + átereszek"/>
    <n v="172700000"/>
    <n v="219329000"/>
    <s v="zárt csapadékcsatorna"/>
    <n v="172700000"/>
  </r>
  <r>
    <x v="5"/>
    <s v="Székely Bertalan út  bekötő"/>
    <s v="zsákutca"/>
    <s v="lakóút"/>
    <s v="B.VI.d.C"/>
    <n v="30"/>
    <s v="A1"/>
    <s v="zúzottkővel stabilizált földút"/>
    <n v="83"/>
    <n v="3"/>
    <n v="249"/>
    <s v="A"/>
    <s v="nyílt árok"/>
    <n v="6773330.3700000001"/>
    <n v="5333331"/>
    <n v="4658067.9000000004"/>
    <n v="3667770"/>
    <s v="burkolt árok + átereszek"/>
    <n v="10997500"/>
    <n v="13966825"/>
    <s v="zárt csapadékcsatorna"/>
    <n v="10997500"/>
  </r>
  <r>
    <x v="5"/>
    <s v="Béke utca"/>
    <s v="zsákutca"/>
    <s v="lakóút"/>
    <s v="B.VI.d.C"/>
    <n v="30"/>
    <s v="A1"/>
    <s v="zúzottkővel stabilizált földút"/>
    <n v="132"/>
    <n v="3"/>
    <n v="396"/>
    <s v="A"/>
    <s v="nyílt árok"/>
    <n v="10772043.48"/>
    <n v="8481924"/>
    <n v="7408011.6000000006"/>
    <n v="5833080"/>
    <s v="burkolt árok + átereszek"/>
    <n v="17490000"/>
    <n v="22212300"/>
    <s v="zárt csapadékcsatorna"/>
    <n v="17490000"/>
  </r>
  <r>
    <x v="5"/>
    <s v="Árpád utca"/>
    <m/>
    <s v="lakóút"/>
    <s v="B.VI.d.C"/>
    <n v="30"/>
    <s v="A1"/>
    <s v="zúzottkővel stabilizált földút"/>
    <n v="166"/>
    <n v="3.5"/>
    <n v="581"/>
    <s v="A"/>
    <s v="nyílt árok"/>
    <n v="14467838.73"/>
    <n v="11391999"/>
    <n v="10185768.300000001"/>
    <n v="8020290"/>
    <s v="burkolt árok + átereszek"/>
    <n v="22825000"/>
    <n v="28987750"/>
    <s v="zárt csapadékcsatorna"/>
    <n v="22825000"/>
  </r>
  <r>
    <x v="5"/>
    <s v="Nyárfa utca"/>
    <m/>
    <s v="lakóút"/>
    <s v="B.VI.d.C"/>
    <n v="30"/>
    <s v="A1"/>
    <s v="zúzottkővel stabilizált földút"/>
    <n v="430"/>
    <n v="3.5"/>
    <n v="1505"/>
    <s v="A"/>
    <s v="nyílt árok"/>
    <n v="37476931.649999999"/>
    <n v="29509395"/>
    <n v="26384821.5"/>
    <n v="20775450"/>
    <s v="burkolt árok + átereszek"/>
    <n v="59125000"/>
    <n v="75088750"/>
    <s v="zárt csapadékcsatorna"/>
    <n v="59125000"/>
  </r>
  <r>
    <x v="5"/>
    <s v="Kertalja utca"/>
    <m/>
    <s v="lakóút"/>
    <s v="B.VI.d.C"/>
    <n v="30"/>
    <s v="A1"/>
    <s v="zúzottkővel stabilizált földút"/>
    <n v="136"/>
    <n v="3.5"/>
    <n v="476"/>
    <s v="A"/>
    <s v="nyílt árok"/>
    <n v="11853169.08"/>
    <n v="9333204"/>
    <n v="8344966.7999999998"/>
    <n v="6570840"/>
    <s v="burkolt árok + átereszek"/>
    <n v="18700000"/>
    <n v="23749000"/>
    <s v="zárt csapadékcsatorna"/>
    <n v="18700000"/>
  </r>
  <r>
    <x v="5"/>
    <s v="Ady E. utca"/>
    <m/>
    <s v="lakóút"/>
    <s v="B.VI.d.C"/>
    <n v="30"/>
    <s v="A1"/>
    <s v="zúzottkővel stabilizált földút"/>
    <n v="308"/>
    <n v="3.5"/>
    <n v="1078"/>
    <s v="A"/>
    <s v="nyílt árok"/>
    <n v="26843941.740000002"/>
    <n v="21136962"/>
    <n v="18898895.399999999"/>
    <n v="14881020"/>
    <s v="burkolt árok + átereszek"/>
    <n v="42350000"/>
    <n v="53784500"/>
    <s v="zárt csapadékcsatorna"/>
    <n v="42350000"/>
  </r>
  <r>
    <x v="5"/>
    <s v="Vasút utca"/>
    <m/>
    <s v="lakóút"/>
    <s v="B.VI.d.C"/>
    <n v="30"/>
    <s v="A1"/>
    <s v="zúzottkővel stabilizált földút"/>
    <n v="390"/>
    <n v="3.5"/>
    <n v="1365"/>
    <s v="A"/>
    <s v="nyílt árok"/>
    <n v="33990705.450000003"/>
    <n v="26764335"/>
    <n v="23930419.5"/>
    <n v="18842850"/>
    <s v="burkolt árok + átereszek"/>
    <n v="53625000"/>
    <n v="68103750"/>
    <s v="zárt csapadékcsatorna"/>
    <n v="53625000"/>
  </r>
  <r>
    <x v="6"/>
    <s v="Bem utca"/>
    <s v="zsákutca"/>
    <s v="lakóút"/>
    <s v="B.VI.d.C"/>
    <n v="30"/>
    <s v="A1"/>
    <s v="zúzottkővel stabilizált földút"/>
    <n v="94"/>
    <n v="3"/>
    <n v="282"/>
    <s v="A"/>
    <s v="nyílt árok"/>
    <n v="7671000.6600000001"/>
    <n v="6040158"/>
    <n v="5275402.2"/>
    <n v="4153860"/>
    <s v="burkolt árok + átereszek"/>
    <n v="12455000"/>
    <n v="15817850"/>
    <s v="zárt csapadékcsatorna"/>
    <n v="12455000"/>
  </r>
  <r>
    <x v="6"/>
    <s v="Diósok utca"/>
    <m/>
    <s v="lakóút"/>
    <s v="B.VI.d.C"/>
    <n v="30"/>
    <s v="A1"/>
    <s v="zúzottkővel stabilizált földút"/>
    <n v="830"/>
    <n v="3.5"/>
    <n v="2905"/>
    <s v="A"/>
    <s v="nyílt árok"/>
    <n v="72339193.650000006"/>
    <n v="56959995"/>
    <n v="50928841.5"/>
    <n v="40101450"/>
    <s v="burkolt árok + átereszek"/>
    <n v="114125000"/>
    <n v="144938750"/>
    <s v="zárt csapadékcsatorna"/>
    <n v="114125000"/>
  </r>
  <r>
    <x v="7"/>
    <s v="Hajnal utca"/>
    <m/>
    <s v="lakóút"/>
    <s v="B.VI.d.C"/>
    <n v="30"/>
    <s v="A1"/>
    <s v="zúzottkővel stabilizált földút"/>
    <n v="375"/>
    <n v="3"/>
    <n v="1125"/>
    <s v="A"/>
    <s v="nyílt árok"/>
    <n v="30602396.25"/>
    <n v="24096375"/>
    <n v="21045487.5"/>
    <n v="16571250"/>
    <s v="burkolt árok + átereszek"/>
    <n v="49687500"/>
    <n v="63103125"/>
    <s v="zárt csapadékcsatorna"/>
    <n v="49687500"/>
  </r>
  <r>
    <x v="7"/>
    <s v="Dombos utca"/>
    <m/>
    <s v="lakóút"/>
    <s v="B.VI.d.C"/>
    <n v="30"/>
    <s v="A1"/>
    <s v="zúzottkővel stabilizált földút"/>
    <n v="376"/>
    <n v="3"/>
    <n v="1128"/>
    <s v="A"/>
    <s v="nyílt árok"/>
    <n v="30684002.640000001"/>
    <n v="24160632"/>
    <n v="21101608.800000001"/>
    <n v="16615440"/>
    <s v="burkolt árok + átereszek"/>
    <n v="49820000"/>
    <n v="63271400"/>
    <s v="zárt csapadékcsatorna"/>
    <n v="49820000"/>
  </r>
  <r>
    <x v="7"/>
    <s v="Sólyom utca"/>
    <m/>
    <s v="lakóút"/>
    <s v="B.VI.d.C"/>
    <n v="30"/>
    <s v="A1"/>
    <s v="zúzottkővel stabilizált földút"/>
    <n v="272"/>
    <n v="3"/>
    <n v="816"/>
    <s v="A"/>
    <s v="nyílt árok"/>
    <n v="22196938.080000002"/>
    <n v="17477904"/>
    <n v="15264993.6"/>
    <n v="12019680"/>
    <s v="burkolt árok + átereszek"/>
    <n v="36040000"/>
    <n v="45770800"/>
    <s v="zárt csapadékcsatorna"/>
    <n v="36040000"/>
  </r>
  <r>
    <x v="7"/>
    <s v="Julianus barát utca"/>
    <m/>
    <s v="lakóút"/>
    <s v="B.VI.d.C"/>
    <n v="30"/>
    <s v="A1"/>
    <s v="zúzottkővel stabilizált földút"/>
    <n v="187"/>
    <n v="3"/>
    <n v="561"/>
    <s v="A"/>
    <s v="nyílt árok"/>
    <n v="15260394.93"/>
    <n v="12016059"/>
    <n v="10494683.1"/>
    <n v="8263530"/>
    <s v="burkolt árok + átereszek"/>
    <n v="24777500"/>
    <n v="31467425"/>
    <s v="zárt csapadékcsatorna"/>
    <n v="24777500"/>
  </r>
  <r>
    <x v="7"/>
    <s v="Teleki Sámuel utca"/>
    <m/>
    <s v="lakóút"/>
    <s v="B.VI.d.C"/>
    <n v="30"/>
    <s v="A1"/>
    <s v="zúzottkővel stabilizált földút"/>
    <n v="442"/>
    <n v="3"/>
    <n v="1326"/>
    <s v="A"/>
    <s v="nyílt árok"/>
    <n v="36070024.380000003"/>
    <n v="28401594"/>
    <n v="24805614.600000001"/>
    <n v="19531980"/>
    <s v="burkolt árok + átereszek"/>
    <n v="58565000"/>
    <n v="74377550"/>
    <s v="zárt csapadékcsatorna"/>
    <n v="58565000"/>
  </r>
  <r>
    <x v="7"/>
    <s v="Körösi Csoma utca"/>
    <m/>
    <s v="lakóút"/>
    <s v="B.VI.d.C"/>
    <n v="30"/>
    <s v="A1"/>
    <s v="zúzottkővel stabilizált földút"/>
    <n v="527"/>
    <n v="3"/>
    <n v="1581"/>
    <s v="A"/>
    <s v="nyílt árok"/>
    <n v="43006567.530000001"/>
    <n v="33863439"/>
    <n v="29575925.100000001"/>
    <n v="23288130"/>
    <s v="burkolt árok + átereszek"/>
    <n v="69827500"/>
    <n v="88680925"/>
    <s v="zárt csapadékcsatorna"/>
    <n v="69827500"/>
  </r>
  <r>
    <x v="7"/>
    <s v="Körösi Csoma köz"/>
    <m/>
    <s v="lakóút"/>
    <s v="B.VI.d.C"/>
    <n v="30"/>
    <s v="A1"/>
    <s v="zúzottkővel stabilizált földút"/>
    <n v="138"/>
    <n v="3"/>
    <n v="414"/>
    <s v="A"/>
    <s v="nyílt árok"/>
    <n v="11261681.82"/>
    <n v="8867466"/>
    <n v="7744739.4000000004"/>
    <n v="6098220"/>
    <s v="burkolt árok + átereszek"/>
    <n v="18285000"/>
    <n v="23221950"/>
    <s v="zárt csapadékcsatorna"/>
    <n v="18285000"/>
  </r>
  <r>
    <x v="7"/>
    <s v="Fenyves köz 1"/>
    <m/>
    <s v="lakóút"/>
    <s v="B.VI.d.C"/>
    <n v="30"/>
    <s v="A1"/>
    <s v="zúzottkővel stabilizált földút"/>
    <n v="105"/>
    <n v="3.5"/>
    <n v="367.5"/>
    <s v="A"/>
    <s v="nyílt árok"/>
    <n v="9151343.7750000004"/>
    <n v="7205782.5"/>
    <n v="6442805.25"/>
    <n v="5073075"/>
    <s v="burkolt árok + átereszek"/>
    <n v="14437500"/>
    <n v="18335625"/>
    <s v="zárt csapadékcsatorna"/>
    <n v="14437500"/>
  </r>
  <r>
    <x v="7"/>
    <s v="Fenyves köz 2"/>
    <m/>
    <s v="lakóút"/>
    <s v="B.VI.d.C"/>
    <n v="30"/>
    <s v="A1"/>
    <s v="zúzottkővel stabilizált földút"/>
    <n v="168"/>
    <n v="3.5"/>
    <n v="588"/>
    <s v="A"/>
    <s v="nyílt árok"/>
    <n v="14642150.040000001"/>
    <n v="11529252"/>
    <n v="10308488.4"/>
    <n v="8116920"/>
    <s v="burkolt árok + átereszek"/>
    <n v="23100000"/>
    <n v="29337000"/>
    <s v="zárt csapadékcsatorna"/>
    <n v="23100000"/>
  </r>
  <r>
    <x v="7"/>
    <s v="Pázsit utca"/>
    <m/>
    <s v="lakóút"/>
    <s v="B.VI.d.C"/>
    <n v="30"/>
    <s v="A1"/>
    <s v="zúzottkővel stabilizált földút"/>
    <n v="238"/>
    <n v="3.5"/>
    <n v="833"/>
    <s v="A"/>
    <s v="nyílt árok"/>
    <n v="20743045.890000001"/>
    <n v="16333107"/>
    <n v="14603691.9"/>
    <n v="11498970"/>
    <s v="burkolt árok + átereszek"/>
    <n v="32725000"/>
    <n v="41560750"/>
    <s v="zárt csapadékcsatorna"/>
    <n v="32725000"/>
  </r>
  <r>
    <x v="7"/>
    <s v="Pázsit Köz"/>
    <m/>
    <s v="lakóút"/>
    <s v="B.VI.d.C"/>
    <n v="30"/>
    <s v="A1"/>
    <s v="zúzottkővel stabilizált földút"/>
    <n v="384"/>
    <n v="3.5"/>
    <n v="1344"/>
    <s v="A"/>
    <s v="nyílt árok"/>
    <n v="33467771.52"/>
    <n v="26352576"/>
    <n v="23562259.199999999"/>
    <n v="18552960"/>
    <s v="burkolt árok + átereszek"/>
    <n v="52800000"/>
    <n v="67056000"/>
    <s v="zárt csapadékcsatorna"/>
    <n v="52800000"/>
  </r>
  <r>
    <x v="7"/>
    <s v="Árvalányhaj utca"/>
    <m/>
    <s v="lakóút"/>
    <s v="B.VI.d.C"/>
    <n v="30"/>
    <s v="A1"/>
    <s v="zúzottkővel stabilizált földút"/>
    <n v="150"/>
    <n v="3.5"/>
    <n v="525"/>
    <s v="A"/>
    <s v="nyílt árok"/>
    <n v="13073348.25"/>
    <n v="10293975"/>
    <n v="9204007.5"/>
    <n v="7247250"/>
    <s v="burkolt árok + átereszek"/>
    <n v="20625000"/>
    <n v="26193750"/>
    <s v="zárt csapadékcsatorna"/>
    <n v="20625000"/>
  </r>
  <r>
    <x v="7"/>
    <s v="Szolgalmi utca"/>
    <m/>
    <s v="lakóút"/>
    <s v="B.VI.d.C"/>
    <n v="30"/>
    <s v="A1"/>
    <s v="zúzottkővel stabilizált földút"/>
    <n v="80"/>
    <n v="3"/>
    <n v="240"/>
    <s v="A"/>
    <s v="nyílt árok"/>
    <n v="6528511.2000000002"/>
    <n v="5140560"/>
    <n v="4489704"/>
    <n v="3535200"/>
    <s v="burkolt árok + átereszek"/>
    <n v="10600000"/>
    <n v="13462000"/>
    <s v="zárt csapadékcsatorna"/>
    <n v="10600000"/>
  </r>
  <r>
    <x v="7"/>
    <s v="Liget köz"/>
    <m/>
    <s v="lakóút"/>
    <s v="B.VI.d.C"/>
    <n v="30"/>
    <s v="A1"/>
    <s v="zúzottkővel stabilizált földút"/>
    <n v="124"/>
    <n v="3.5"/>
    <n v="434"/>
    <s v="A"/>
    <s v="nyílt árok"/>
    <n v="10807301.220000001"/>
    <n v="8509686"/>
    <n v="7608646.2000000002"/>
    <n v="5991060"/>
    <s v="burkolt árok + átereszek"/>
    <n v="17050000"/>
    <n v="21653500"/>
    <s v="zárt csapadékcsatorna"/>
    <n v="17050000"/>
  </r>
  <r>
    <x v="7"/>
    <s v="Sólyom utca 2. szakasz"/>
    <m/>
    <s v="lakóút"/>
    <s v="B.VI.d.C"/>
    <n v="30"/>
    <s v="A1"/>
    <s v="zúzottkővel stabilizált földút"/>
    <n v="210"/>
    <n v="3.5"/>
    <n v="735"/>
    <s v="A"/>
    <s v="nyílt árok"/>
    <n v="18302687.550000001"/>
    <n v="14411565"/>
    <n v="12885610.5"/>
    <n v="10146150"/>
    <s v="burkolt árok + átereszek"/>
    <n v="28875000"/>
    <n v="36671250"/>
    <s v="zárt csapadékcsatorna"/>
    <n v="28875000"/>
  </r>
  <r>
    <x v="7"/>
    <s v="Fürj köz"/>
    <m/>
    <s v="lakóút"/>
    <s v="B.VI.d.C"/>
    <n v="30"/>
    <s v="A1"/>
    <s v="zúzottkővel stabilizált földút"/>
    <n v="55"/>
    <n v="3.5"/>
    <n v="192.5"/>
    <s v="A"/>
    <s v="nyílt árok"/>
    <n v="4793561.0250000004"/>
    <n v="3774457.5"/>
    <n v="3374802.75"/>
    <n v="2657325"/>
    <s v="burkolt árok + átereszek"/>
    <n v="7562500"/>
    <n v="9604375"/>
    <s v="zárt csapadékcsatorna"/>
    <n v="7562500"/>
  </r>
  <r>
    <x v="7"/>
    <s v="Cinke köz"/>
    <m/>
    <s v="lakóút"/>
    <s v="B.VI.d.C"/>
    <n v="30"/>
    <s v="A1"/>
    <s v="zúzottkővel stabilizált földút"/>
    <n v="84"/>
    <n v="3.5"/>
    <n v="294"/>
    <s v="A"/>
    <s v="nyílt árok"/>
    <n v="7321075.0200000005"/>
    <n v="5764626"/>
    <n v="5154244.2"/>
    <n v="4058460"/>
    <s v="burkolt árok + átereszek"/>
    <n v="11550000"/>
    <n v="14668500"/>
    <s v="zárt csapadékcsatorna"/>
    <n v="11550000"/>
  </r>
  <r>
    <x v="7"/>
    <s v="Fácán köz"/>
    <m/>
    <s v="lakóút"/>
    <s v="B.VI.d.C"/>
    <n v="30"/>
    <s v="A1"/>
    <s v="zúzottkővel stabilizált földút"/>
    <n v="40"/>
    <n v="3.5"/>
    <n v="140"/>
    <s v="A"/>
    <s v="nyílt árok"/>
    <n v="3486226.2"/>
    <n v="2745060"/>
    <n v="2454402"/>
    <n v="1932600"/>
    <s v="burkolt árok + átereszek"/>
    <n v="5500000"/>
    <n v="6985000"/>
    <s v="zárt csapadékcsatorna"/>
    <n v="5500000"/>
  </r>
  <r>
    <x v="7"/>
    <s v="Harkály köz"/>
    <m/>
    <s v="lakóút"/>
    <s v="B.VI.d.C"/>
    <n v="30"/>
    <s v="A1"/>
    <s v="zúzottkővel stabilizált földút"/>
    <n v="54"/>
    <n v="3.5"/>
    <n v="189"/>
    <s v="A"/>
    <s v="nyílt árok"/>
    <n v="4706405.37"/>
    <n v="3705831"/>
    <n v="3313442.7"/>
    <n v="2609010"/>
    <s v="burkolt árok + átereszek"/>
    <n v="7425000"/>
    <n v="9429750"/>
    <s v="zárt csapadékcsatorna"/>
    <n v="7425000"/>
  </r>
  <r>
    <x v="7"/>
    <s v="Fácán utca"/>
    <m/>
    <s v="lakóút"/>
    <s v="B.VI.d.C"/>
    <n v="30"/>
    <s v="A1"/>
    <s v="zúzottkővel stabilizált földút"/>
    <n v="191"/>
    <n v="3.5"/>
    <n v="668.5"/>
    <s v="A"/>
    <s v="nyílt árok"/>
    <n v="16646730.105"/>
    <n v="13107661.5"/>
    <n v="11719769.550000001"/>
    <n v="9228165"/>
    <s v="burkolt árok + átereszek"/>
    <n v="26262500"/>
    <n v="33353375"/>
    <s v="zárt csapadékcsatorna"/>
    <n v="26262500"/>
  </r>
  <r>
    <x v="7"/>
    <s v="Rigó utca"/>
    <m/>
    <s v="lakóút"/>
    <s v="B.VI.d.C"/>
    <n v="30"/>
    <s v="A1"/>
    <s v="zúzottkővel stabilizált földút"/>
    <n v="177"/>
    <n v="3.5"/>
    <n v="619.5"/>
    <s v="A"/>
    <s v="nyílt árok"/>
    <n v="15426550.935000001"/>
    <n v="12146890.5"/>
    <n v="10860728.85"/>
    <n v="8551755"/>
    <s v="burkolt árok + átereszek"/>
    <n v="24337500"/>
    <n v="30908625"/>
    <s v="zárt csapadékcsatorna"/>
    <n v="24337500"/>
  </r>
  <r>
    <x v="7"/>
    <s v="Rigó köz"/>
    <m/>
    <s v="lakóút"/>
    <s v="B.VI.d.C"/>
    <n v="30"/>
    <s v="A1"/>
    <s v="zúzottkővel stabilizált földút"/>
    <n v="48"/>
    <n v="3.5"/>
    <n v="168"/>
    <s v="A"/>
    <s v="nyílt árok"/>
    <n v="4183471.44"/>
    <n v="3294072"/>
    <n v="2945282.4"/>
    <n v="2319120"/>
    <s v="burkolt árok + átereszek"/>
    <n v="6600000"/>
    <n v="8382000"/>
    <s v="zárt csapadékcsatorna"/>
    <n v="6600000"/>
  </r>
  <r>
    <x v="7"/>
    <s v="Halesz köz"/>
    <m/>
    <s v="lakóút"/>
    <s v="B.VI.d.C"/>
    <n v="30"/>
    <s v="A1"/>
    <s v="zúzottkővel stabilizált földút"/>
    <n v="118"/>
    <n v="3.5"/>
    <n v="413"/>
    <s v="A"/>
    <s v="nyílt árok"/>
    <n v="10284367.290000001"/>
    <n v="8097927"/>
    <n v="7240485.9000000004"/>
    <n v="5701170"/>
    <s v="burkolt árok + átereszek"/>
    <n v="16225000"/>
    <n v="20605750"/>
    <s v="zárt csapadékcsatorna"/>
    <n v="16225000"/>
  </r>
  <r>
    <x v="7"/>
    <s v="Liget utca"/>
    <m/>
    <s v="lakóút"/>
    <s v="B.VI.d.C"/>
    <n v="30"/>
    <s v="A1"/>
    <s v="zúzottkővel stabilizált földút"/>
    <n v="596"/>
    <n v="3.5"/>
    <n v="2086"/>
    <s v="A"/>
    <s v="nyílt árok"/>
    <n v="51944770.380000003"/>
    <n v="40901394"/>
    <n v="36570589.799999997"/>
    <n v="28795740"/>
    <s v="burkolt árok + átereszek"/>
    <n v="81950000"/>
    <n v="104076500"/>
    <s v="zárt csapadékcsatorna"/>
    <n v="81950000"/>
  </r>
  <r>
    <x v="7"/>
    <s v="Szolgalmi utca"/>
    <m/>
    <s v="lakóút"/>
    <s v="B.VI.d.C"/>
    <n v="30"/>
    <s v="A1"/>
    <s v="zúzottkővel stabilizált földút"/>
    <n v="84"/>
    <n v="3.5"/>
    <n v="294"/>
    <s v="A"/>
    <s v="nyílt árok"/>
    <n v="7321075.0200000005"/>
    <n v="5764626"/>
    <n v="5154244.2"/>
    <n v="4058460"/>
    <s v="burkolt árok + átereszek"/>
    <n v="11550000"/>
    <n v="14668500"/>
    <s v="zárt csapadékcsatorna"/>
    <n v="11550000"/>
  </r>
  <r>
    <x v="7"/>
    <s v="Fenyveserdő utca"/>
    <m/>
    <s v="gyüjtőút"/>
    <s v="B.V.c.C"/>
    <n v="40"/>
    <s v="A2"/>
    <s v="zúzottkővel stabilizált földút"/>
    <n v="804"/>
    <n v="5.5"/>
    <n v="4422"/>
    <s v="A"/>
    <s v="nyílt árok"/>
    <n v="87919582.859999999"/>
    <n v="69228018"/>
    <n v="66181300.200000003"/>
    <n v="52111260"/>
    <s v="burkolt árok + átereszek"/>
    <n v="125424000"/>
    <n v="159288480"/>
    <s v="zárt csapadékcsatorna"/>
    <n v="125424000"/>
  </r>
  <r>
    <x v="7"/>
    <s v="Halesz utca"/>
    <m/>
    <s v="gyüjtőút"/>
    <s v="B.V.c.C"/>
    <n v="40"/>
    <s v="A2"/>
    <s v="zúzottkővel stabilizált földút"/>
    <n v="941"/>
    <n v="5.5"/>
    <n v="5175.5"/>
    <s v="A"/>
    <s v="nyílt árok"/>
    <n v="102900904.815"/>
    <n v="81024334.5"/>
    <n v="77458462.049999997"/>
    <n v="60990915"/>
    <s v="burkolt árok + átereszek"/>
    <n v="146796000"/>
    <n v="186430920"/>
    <s v="zárt csapadékcsatorna"/>
    <n v="146796000"/>
  </r>
  <r>
    <x v="8"/>
    <m/>
    <m/>
    <m/>
    <m/>
    <m/>
    <m/>
    <m/>
    <n v="29078"/>
    <m/>
    <n v="105356.5"/>
    <m/>
    <m/>
    <n v="2574083718.3450003"/>
    <n v="2026837573.5"/>
    <n v="1821773655.1500001"/>
    <n v="1434467445"/>
    <m/>
    <n v="4029830000"/>
    <n v="5117884100"/>
    <m/>
    <n v="4029830000"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  <r>
    <x v="8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EFDCF8-8B4A-4E17-874C-B4870E500F9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2" firstHeaderRow="0" firstDataRow="1" firstDataCol="1"/>
  <pivotFields count="22">
    <pivotField axis="axisRow" showAll="0">
      <items count="10">
        <item x="4"/>
        <item x="3"/>
        <item x="6"/>
        <item x="7"/>
        <item x="2"/>
        <item x="5"/>
        <item x="0"/>
        <item x="1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szfalt burkolat" fld="13" baseField="0" baseItem="0"/>
    <dataField name="Mart aszfalt burkolat" fld="15" baseField="0" baseItem="0"/>
    <dataField name="Aszfalt burkolat + zárt vízelvezetéssel" fld="19" baseField="0" baseItem="0"/>
  </dataFields>
  <formats count="11">
    <format dxfId="10">
      <pivotArea collapsedLevelsAreSubtotals="1" fieldPosition="0">
        <references count="1">
          <reference field="0" count="0"/>
        </references>
      </pivotArea>
    </format>
    <format dxfId="9">
      <pivotArea collapsedLevelsAreSubtotals="1" fieldPosition="0">
        <references count="1">
          <reference field="0" count="0"/>
        </references>
      </pivotArea>
    </format>
    <format dxfId="8">
      <pivotArea grandRow="1"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72985-85B8-42D0-B5DA-BBFC72F757C6}">
  <dimension ref="A3:F13"/>
  <sheetViews>
    <sheetView zoomScale="210" zoomScaleNormal="210" workbookViewId="0">
      <selection activeCell="F4" sqref="F4"/>
    </sheetView>
  </sheetViews>
  <sheetFormatPr defaultRowHeight="15" x14ac:dyDescent="0.25"/>
  <cols>
    <col min="1" max="1" width="22.28515625" bestFit="1" customWidth="1"/>
    <col min="2" max="2" width="15.42578125" bestFit="1" customWidth="1"/>
    <col min="3" max="3" width="19.5703125" bestFit="1" customWidth="1"/>
    <col min="4" max="4" width="20.140625" customWidth="1"/>
  </cols>
  <sheetData>
    <row r="3" spans="1:6" s="25" customFormat="1" ht="54.75" customHeight="1" x14ac:dyDescent="0.25">
      <c r="A3" s="24" t="s">
        <v>108</v>
      </c>
      <c r="B3" s="36" t="s">
        <v>113</v>
      </c>
      <c r="C3" s="36" t="s">
        <v>114</v>
      </c>
      <c r="D3" s="36" t="s">
        <v>115</v>
      </c>
    </row>
    <row r="4" spans="1:6" x14ac:dyDescent="0.25">
      <c r="A4" s="22" t="s">
        <v>50</v>
      </c>
      <c r="B4" s="37">
        <v>393958314.82499999</v>
      </c>
      <c r="C4" s="37">
        <v>280394568.75</v>
      </c>
      <c r="D4" s="37">
        <v>777376525</v>
      </c>
      <c r="F4" s="37">
        <v>400</v>
      </c>
    </row>
    <row r="5" spans="1:6" x14ac:dyDescent="0.25">
      <c r="A5" s="22" t="s">
        <v>43</v>
      </c>
      <c r="B5" s="37">
        <v>195838756.785</v>
      </c>
      <c r="C5" s="37">
        <v>137876032.34999999</v>
      </c>
      <c r="D5" s="37">
        <v>392382375</v>
      </c>
      <c r="F5" s="37">
        <v>200</v>
      </c>
    </row>
    <row r="6" spans="1:6" x14ac:dyDescent="0.25">
      <c r="A6" s="22" t="s">
        <v>65</v>
      </c>
      <c r="B6" s="37">
        <v>80010194.310000002</v>
      </c>
      <c r="C6" s="37">
        <v>56204243.700000003</v>
      </c>
      <c r="D6" s="37">
        <v>160756600</v>
      </c>
      <c r="F6" s="37">
        <v>200</v>
      </c>
    </row>
    <row r="7" spans="1:6" x14ac:dyDescent="0.25">
      <c r="A7" s="22" t="s">
        <v>68</v>
      </c>
      <c r="B7" s="37">
        <v>632732885.53500009</v>
      </c>
      <c r="C7" s="37">
        <v>451566019.64999998</v>
      </c>
      <c r="D7" s="37">
        <v>1242564825</v>
      </c>
    </row>
    <row r="8" spans="1:6" x14ac:dyDescent="0.25">
      <c r="A8" s="22" t="s">
        <v>34</v>
      </c>
      <c r="B8" s="37">
        <v>390180814.12500006</v>
      </c>
      <c r="C8" s="37">
        <v>272937560.55000001</v>
      </c>
      <c r="D8" s="37">
        <v>787107900</v>
      </c>
    </row>
    <row r="9" spans="1:6" x14ac:dyDescent="0.25">
      <c r="A9" s="22" t="s">
        <v>58</v>
      </c>
      <c r="B9" s="37">
        <v>142177960.5</v>
      </c>
      <c r="C9" s="37">
        <v>99810951</v>
      </c>
      <c r="D9" s="37">
        <v>285892875</v>
      </c>
    </row>
    <row r="10" spans="1:6" x14ac:dyDescent="0.25">
      <c r="A10" s="22" t="s">
        <v>6</v>
      </c>
      <c r="B10" s="37">
        <v>546830958.66000009</v>
      </c>
      <c r="C10" s="37">
        <v>387686931</v>
      </c>
      <c r="D10" s="37">
        <v>1085954775</v>
      </c>
    </row>
    <row r="11" spans="1:6" x14ac:dyDescent="0.25">
      <c r="A11" s="22" t="s">
        <v>29</v>
      </c>
      <c r="B11" s="37">
        <v>192353833.60499999</v>
      </c>
      <c r="C11" s="37">
        <v>135297348.14999998</v>
      </c>
      <c r="D11" s="37">
        <v>385848225</v>
      </c>
    </row>
    <row r="12" spans="1:6" x14ac:dyDescent="0.25">
      <c r="A12" s="22" t="s">
        <v>109</v>
      </c>
      <c r="B12" s="38">
        <v>2574083718.3450003</v>
      </c>
      <c r="C12" s="38">
        <v>1821773655.1500001</v>
      </c>
      <c r="D12" s="38">
        <v>5117884100</v>
      </c>
    </row>
    <row r="13" spans="1:6" x14ac:dyDescent="0.25">
      <c r="B13" t="s">
        <v>116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192B-7530-4883-96C8-439435803A02}">
  <sheetPr>
    <pageSetUpPr fitToPage="1"/>
  </sheetPr>
  <dimension ref="A1:X82"/>
  <sheetViews>
    <sheetView tabSelected="1" zoomScale="70" zoomScaleNormal="70" workbookViewId="0">
      <pane ySplit="1" topLeftCell="A2" activePane="bottomLeft" state="frozen"/>
      <selection pane="bottomLeft" activeCell="AD14" sqref="AD14"/>
    </sheetView>
  </sheetViews>
  <sheetFormatPr defaultRowHeight="15" outlineLevelCol="1" x14ac:dyDescent="0.25"/>
  <cols>
    <col min="1" max="1" width="22.28515625" bestFit="1" customWidth="1"/>
    <col min="2" max="2" width="52.140625" customWidth="1"/>
    <col min="3" max="3" width="16.85546875" customWidth="1" outlineLevel="1"/>
    <col min="4" max="4" width="9.85546875" customWidth="1" outlineLevel="1"/>
    <col min="5" max="5" width="10.5703125" customWidth="1" outlineLevel="1"/>
    <col min="6" max="6" width="11.140625" customWidth="1" outlineLevel="1"/>
    <col min="7" max="7" width="9.42578125" customWidth="1" outlineLevel="1"/>
    <col min="8" max="8" width="27.28515625" customWidth="1" outlineLevel="1"/>
    <col min="9" max="9" width="10.5703125" customWidth="1" outlineLevel="1" collapsed="1"/>
    <col min="10" max="10" width="9.85546875" customWidth="1" outlineLevel="1"/>
    <col min="11" max="11" width="12.7109375" customWidth="1" outlineLevel="1"/>
    <col min="12" max="12" width="11.140625" customWidth="1" outlineLevel="1"/>
    <col min="13" max="13" width="11" customWidth="1" outlineLevel="1"/>
    <col min="14" max="14" width="22.5703125" customWidth="1"/>
    <col min="15" max="15" width="22.85546875" bestFit="1" customWidth="1"/>
    <col min="16" max="16" width="26.42578125" bestFit="1" customWidth="1"/>
    <col min="17" max="17" width="29.28515625" bestFit="1" customWidth="1"/>
    <col min="18" max="18" width="24" bestFit="1" customWidth="1"/>
    <col min="19" max="20" width="22.85546875" bestFit="1" customWidth="1"/>
    <col min="21" max="21" width="24" bestFit="1" customWidth="1"/>
    <col min="22" max="22" width="22.85546875" bestFit="1" customWidth="1"/>
    <col min="23" max="23" width="18.28515625" bestFit="1" customWidth="1"/>
    <col min="24" max="24" width="22.85546875" bestFit="1" customWidth="1"/>
  </cols>
  <sheetData>
    <row r="1" spans="1:24" ht="93" customHeight="1" x14ac:dyDescent="0.25">
      <c r="A1" s="2" t="s">
        <v>0</v>
      </c>
      <c r="B1" s="6" t="s">
        <v>1</v>
      </c>
      <c r="C1" s="6" t="s">
        <v>15</v>
      </c>
      <c r="D1" s="6" t="s">
        <v>2</v>
      </c>
      <c r="E1" s="6" t="s">
        <v>3</v>
      </c>
      <c r="F1" s="6" t="s">
        <v>96</v>
      </c>
      <c r="G1" s="6" t="s">
        <v>100</v>
      </c>
      <c r="H1" s="6" t="s">
        <v>4</v>
      </c>
      <c r="I1" s="8" t="s">
        <v>95</v>
      </c>
      <c r="J1" s="7" t="s">
        <v>94</v>
      </c>
      <c r="K1" s="8" t="s">
        <v>93</v>
      </c>
      <c r="L1" s="6" t="s">
        <v>5</v>
      </c>
      <c r="M1" s="11" t="s">
        <v>103</v>
      </c>
      <c r="N1" s="34" t="s">
        <v>112</v>
      </c>
      <c r="O1" s="32" t="s">
        <v>97</v>
      </c>
      <c r="P1" s="26" t="s">
        <v>110</v>
      </c>
      <c r="Q1" s="26" t="s">
        <v>99</v>
      </c>
      <c r="R1" s="12" t="s">
        <v>104</v>
      </c>
      <c r="S1" s="13" t="s">
        <v>97</v>
      </c>
      <c r="T1" s="13" t="s">
        <v>111</v>
      </c>
      <c r="U1" s="17" t="s">
        <v>106</v>
      </c>
      <c r="V1" s="18" t="s">
        <v>97</v>
      </c>
      <c r="W1" s="18" t="s">
        <v>111</v>
      </c>
      <c r="X1" s="28" t="s">
        <v>98</v>
      </c>
    </row>
    <row r="2" spans="1:24" x14ac:dyDescent="0.25">
      <c r="A2" t="s">
        <v>6</v>
      </c>
      <c r="B2" t="s">
        <v>14</v>
      </c>
      <c r="C2" s="1" t="s">
        <v>16</v>
      </c>
      <c r="D2" t="s">
        <v>27</v>
      </c>
      <c r="E2" t="s">
        <v>26</v>
      </c>
      <c r="F2">
        <v>30</v>
      </c>
      <c r="G2" t="s">
        <v>101</v>
      </c>
      <c r="H2" t="s">
        <v>25</v>
      </c>
      <c r="I2" s="9">
        <v>604</v>
      </c>
      <c r="J2" s="3">
        <v>4</v>
      </c>
      <c r="K2" s="9">
        <f>I2*J2</f>
        <v>2416</v>
      </c>
      <c r="L2" t="s">
        <v>28</v>
      </c>
      <c r="M2" s="4" t="s">
        <v>92</v>
      </c>
      <c r="N2" s="23">
        <f>O2*1.27</f>
        <v>72791903.184</v>
      </c>
      <c r="O2" s="33">
        <v>57316459.200000003</v>
      </c>
      <c r="P2" s="27">
        <f>Q2*1.27</f>
        <v>52293377.759999998</v>
      </c>
      <c r="Q2" s="31">
        <v>41175888</v>
      </c>
      <c r="R2" s="14" t="s">
        <v>105</v>
      </c>
      <c r="S2" s="15">
        <v>111891000</v>
      </c>
      <c r="T2" s="15">
        <v>109308900</v>
      </c>
      <c r="U2" s="19" t="s">
        <v>107</v>
      </c>
      <c r="V2" s="20">
        <v>111891000</v>
      </c>
      <c r="W2" s="20">
        <f>V2*1.27</f>
        <v>142101570</v>
      </c>
      <c r="X2" s="29">
        <v>25911600</v>
      </c>
    </row>
    <row r="3" spans="1:24" x14ac:dyDescent="0.25">
      <c r="A3" t="s">
        <v>6</v>
      </c>
      <c r="B3" t="s">
        <v>18</v>
      </c>
      <c r="C3" s="1" t="s">
        <v>17</v>
      </c>
      <c r="D3" t="s">
        <v>27</v>
      </c>
      <c r="E3" t="s">
        <v>26</v>
      </c>
      <c r="F3">
        <v>30</v>
      </c>
      <c r="G3" t="s">
        <v>101</v>
      </c>
      <c r="H3" t="s">
        <v>25</v>
      </c>
      <c r="I3" s="9">
        <v>88</v>
      </c>
      <c r="J3" s="3">
        <v>3</v>
      </c>
      <c r="K3" s="9">
        <f t="shared" ref="K3:K58" si="0">I3*J3</f>
        <v>264</v>
      </c>
      <c r="L3" t="s">
        <v>28</v>
      </c>
      <c r="M3" s="4" t="s">
        <v>92</v>
      </c>
      <c r="N3" s="23">
        <f t="shared" ref="N3:N66" si="1">O3*1.27</f>
        <v>9335771.0160000008</v>
      </c>
      <c r="O3" s="33">
        <v>7351000.7999999998</v>
      </c>
      <c r="P3" s="27">
        <f t="shared" ref="P3:P66" si="2">Q3*1.27</f>
        <v>6420276.7199999997</v>
      </c>
      <c r="Q3" s="31">
        <v>5055336</v>
      </c>
      <c r="R3" s="14" t="s">
        <v>105</v>
      </c>
      <c r="S3" s="15">
        <v>15158000</v>
      </c>
      <c r="T3" s="15">
        <v>14808200</v>
      </c>
      <c r="U3" s="19" t="s">
        <v>107</v>
      </c>
      <c r="V3" s="20">
        <v>15158000</v>
      </c>
      <c r="W3" s="20">
        <f t="shared" ref="W3:W66" si="3">V3*1.27</f>
        <v>19250660</v>
      </c>
      <c r="X3" s="29">
        <v>2831400</v>
      </c>
    </row>
    <row r="4" spans="1:24" x14ac:dyDescent="0.25">
      <c r="A4" t="s">
        <v>6</v>
      </c>
      <c r="B4" t="s">
        <v>19</v>
      </c>
      <c r="C4" s="1"/>
      <c r="D4" t="s">
        <v>27</v>
      </c>
      <c r="E4" t="s">
        <v>26</v>
      </c>
      <c r="F4">
        <v>30</v>
      </c>
      <c r="G4" t="s">
        <v>101</v>
      </c>
      <c r="H4" t="s">
        <v>25</v>
      </c>
      <c r="I4" s="9">
        <v>125</v>
      </c>
      <c r="J4" s="3">
        <v>3</v>
      </c>
      <c r="K4" s="9">
        <f t="shared" si="0"/>
        <v>375</v>
      </c>
      <c r="L4" t="s">
        <v>28</v>
      </c>
      <c r="M4" s="4" t="s">
        <v>92</v>
      </c>
      <c r="N4" s="23">
        <f t="shared" si="1"/>
        <v>13261038.375</v>
      </c>
      <c r="O4" s="33">
        <v>10441762.5</v>
      </c>
      <c r="P4" s="27">
        <f t="shared" si="2"/>
        <v>9119711.25</v>
      </c>
      <c r="Q4" s="31">
        <v>7180875</v>
      </c>
      <c r="R4" s="14" t="s">
        <v>105</v>
      </c>
      <c r="S4" s="15">
        <v>21531250</v>
      </c>
      <c r="T4" s="15">
        <v>21034375</v>
      </c>
      <c r="U4" s="19" t="s">
        <v>107</v>
      </c>
      <c r="V4" s="20">
        <v>21531250</v>
      </c>
      <c r="W4" s="20">
        <f t="shared" si="3"/>
        <v>27344687.5</v>
      </c>
      <c r="X4" s="29">
        <v>4021875</v>
      </c>
    </row>
    <row r="5" spans="1:24" x14ac:dyDescent="0.25">
      <c r="A5" t="s">
        <v>6</v>
      </c>
      <c r="B5" t="s">
        <v>7</v>
      </c>
      <c r="C5" s="1"/>
      <c r="D5" t="s">
        <v>27</v>
      </c>
      <c r="E5" t="s">
        <v>26</v>
      </c>
      <c r="F5">
        <v>30</v>
      </c>
      <c r="G5" t="s">
        <v>101</v>
      </c>
      <c r="H5" t="s">
        <v>25</v>
      </c>
      <c r="I5" s="9">
        <v>689</v>
      </c>
      <c r="J5" s="3">
        <v>4</v>
      </c>
      <c r="K5" s="9">
        <f t="shared" si="0"/>
        <v>2756</v>
      </c>
      <c r="L5" t="s">
        <v>28</v>
      </c>
      <c r="M5" s="4" t="s">
        <v>92</v>
      </c>
      <c r="N5" s="23">
        <f t="shared" si="1"/>
        <v>83035796.844000012</v>
      </c>
      <c r="O5" s="33">
        <v>65382517.200000003</v>
      </c>
      <c r="P5" s="27">
        <f t="shared" si="2"/>
        <v>59652545.160000004</v>
      </c>
      <c r="Q5" s="31">
        <v>46970508</v>
      </c>
      <c r="R5" s="14" t="s">
        <v>105</v>
      </c>
      <c r="S5" s="15">
        <v>127637250</v>
      </c>
      <c r="T5" s="15">
        <v>124691775</v>
      </c>
      <c r="U5" s="19" t="s">
        <v>107</v>
      </c>
      <c r="V5" s="20">
        <v>127637250</v>
      </c>
      <c r="W5" s="20">
        <f t="shared" si="3"/>
        <v>162099307.5</v>
      </c>
      <c r="X5" s="29">
        <v>29558100</v>
      </c>
    </row>
    <row r="6" spans="1:24" x14ac:dyDescent="0.25">
      <c r="A6" t="s">
        <v>6</v>
      </c>
      <c r="B6" t="s">
        <v>20</v>
      </c>
      <c r="C6" s="1" t="s">
        <v>16</v>
      </c>
      <c r="D6" t="s">
        <v>27</v>
      </c>
      <c r="E6" t="s">
        <v>26</v>
      </c>
      <c r="F6">
        <v>30</v>
      </c>
      <c r="G6" t="s">
        <v>101</v>
      </c>
      <c r="H6" t="s">
        <v>25</v>
      </c>
      <c r="I6" s="9">
        <v>723</v>
      </c>
      <c r="J6" s="3">
        <v>4</v>
      </c>
      <c r="K6" s="9">
        <f t="shared" si="0"/>
        <v>2892</v>
      </c>
      <c r="L6" t="s">
        <v>28</v>
      </c>
      <c r="M6" s="4" t="s">
        <v>92</v>
      </c>
      <c r="N6" s="23">
        <f t="shared" si="1"/>
        <v>87133354.308000013</v>
      </c>
      <c r="O6" s="33">
        <v>68608940.400000006</v>
      </c>
      <c r="P6" s="27">
        <f t="shared" si="2"/>
        <v>62596212.119999997</v>
      </c>
      <c r="Q6" s="31">
        <v>49288356</v>
      </c>
      <c r="R6" s="14" t="s">
        <v>105</v>
      </c>
      <c r="S6" s="15">
        <v>133935750</v>
      </c>
      <c r="T6" s="15">
        <v>130844925</v>
      </c>
      <c r="U6" s="19" t="s">
        <v>107</v>
      </c>
      <c r="V6" s="20">
        <v>133935750</v>
      </c>
      <c r="W6" s="20">
        <f t="shared" si="3"/>
        <v>170098402.5</v>
      </c>
      <c r="X6" s="29">
        <v>31016700</v>
      </c>
    </row>
    <row r="7" spans="1:24" x14ac:dyDescent="0.25">
      <c r="A7" t="s">
        <v>6</v>
      </c>
      <c r="B7" t="s">
        <v>21</v>
      </c>
      <c r="C7" s="1" t="s">
        <v>16</v>
      </c>
      <c r="D7" t="s">
        <v>27</v>
      </c>
      <c r="E7" t="s">
        <v>26</v>
      </c>
      <c r="F7">
        <v>30</v>
      </c>
      <c r="G7" t="s">
        <v>101</v>
      </c>
      <c r="H7" t="s">
        <v>25</v>
      </c>
      <c r="I7" s="9">
        <v>86</v>
      </c>
      <c r="J7" s="3">
        <v>3</v>
      </c>
      <c r="K7" s="9">
        <f t="shared" si="0"/>
        <v>258</v>
      </c>
      <c r="L7" t="s">
        <v>28</v>
      </c>
      <c r="M7" s="4" t="s">
        <v>92</v>
      </c>
      <c r="N7" s="23">
        <f t="shared" si="1"/>
        <v>9123594.4020000007</v>
      </c>
      <c r="O7" s="33">
        <v>7183932.6000000006</v>
      </c>
      <c r="P7" s="27">
        <f t="shared" si="2"/>
        <v>6274361.3399999999</v>
      </c>
      <c r="Q7" s="31">
        <v>4940442</v>
      </c>
      <c r="R7" s="14" t="s">
        <v>105</v>
      </c>
      <c r="S7" s="15">
        <v>14813500</v>
      </c>
      <c r="T7" s="15">
        <v>14471650</v>
      </c>
      <c r="U7" s="19" t="s">
        <v>107</v>
      </c>
      <c r="V7" s="20">
        <v>14813500</v>
      </c>
      <c r="W7" s="20">
        <f t="shared" si="3"/>
        <v>18813145</v>
      </c>
      <c r="X7" s="29">
        <v>2767050</v>
      </c>
    </row>
    <row r="8" spans="1:24" x14ac:dyDescent="0.25">
      <c r="A8" t="s">
        <v>6</v>
      </c>
      <c r="B8" t="s">
        <v>22</v>
      </c>
      <c r="C8" s="1" t="s">
        <v>16</v>
      </c>
      <c r="D8" t="s">
        <v>27</v>
      </c>
      <c r="E8" t="s">
        <v>26</v>
      </c>
      <c r="F8">
        <v>30</v>
      </c>
      <c r="G8" t="s">
        <v>101</v>
      </c>
      <c r="H8" t="s">
        <v>25</v>
      </c>
      <c r="I8" s="9">
        <v>80</v>
      </c>
      <c r="J8" s="3">
        <v>3</v>
      </c>
      <c r="K8" s="9">
        <f t="shared" si="0"/>
        <v>240</v>
      </c>
      <c r="L8" t="s">
        <v>28</v>
      </c>
      <c r="M8" s="4" t="s">
        <v>92</v>
      </c>
      <c r="N8" s="23">
        <f t="shared" si="1"/>
        <v>8487064.5600000005</v>
      </c>
      <c r="O8" s="33">
        <v>6682728</v>
      </c>
      <c r="P8" s="27">
        <f t="shared" si="2"/>
        <v>5836615.2000000002</v>
      </c>
      <c r="Q8" s="31">
        <v>4595760</v>
      </c>
      <c r="R8" s="14" t="s">
        <v>105</v>
      </c>
      <c r="S8" s="15">
        <v>13780000</v>
      </c>
      <c r="T8" s="15">
        <v>13462000</v>
      </c>
      <c r="U8" s="19" t="s">
        <v>107</v>
      </c>
      <c r="V8" s="20">
        <v>13780000</v>
      </c>
      <c r="W8" s="20">
        <f t="shared" si="3"/>
        <v>17500600</v>
      </c>
      <c r="X8" s="29">
        <v>2574000</v>
      </c>
    </row>
    <row r="9" spans="1:24" x14ac:dyDescent="0.25">
      <c r="A9" t="s">
        <v>6</v>
      </c>
      <c r="B9" t="s">
        <v>8</v>
      </c>
      <c r="C9" s="1" t="s">
        <v>16</v>
      </c>
      <c r="D9" t="s">
        <v>27</v>
      </c>
      <c r="E9" t="s">
        <v>26</v>
      </c>
      <c r="F9">
        <v>30</v>
      </c>
      <c r="G9" t="s">
        <v>101</v>
      </c>
      <c r="H9" t="s">
        <v>25</v>
      </c>
      <c r="I9" s="9">
        <v>50</v>
      </c>
      <c r="J9" s="3">
        <v>3</v>
      </c>
      <c r="K9" s="9">
        <f t="shared" si="0"/>
        <v>150</v>
      </c>
      <c r="L9" t="s">
        <v>28</v>
      </c>
      <c r="M9" s="4" t="s">
        <v>92</v>
      </c>
      <c r="N9" s="23">
        <f t="shared" si="1"/>
        <v>5304415.3499999996</v>
      </c>
      <c r="O9" s="33">
        <v>4176705</v>
      </c>
      <c r="P9" s="27">
        <f t="shared" si="2"/>
        <v>3647884.5</v>
      </c>
      <c r="Q9" s="31">
        <v>2872350</v>
      </c>
      <c r="R9" s="14" t="s">
        <v>105</v>
      </c>
      <c r="S9" s="15">
        <v>8612500</v>
      </c>
      <c r="T9" s="15">
        <v>8413750</v>
      </c>
      <c r="U9" s="19" t="s">
        <v>107</v>
      </c>
      <c r="V9" s="20">
        <v>8612500</v>
      </c>
      <c r="W9" s="20">
        <f t="shared" si="3"/>
        <v>10937875</v>
      </c>
      <c r="X9" s="29">
        <v>1608750</v>
      </c>
    </row>
    <row r="10" spans="1:24" x14ac:dyDescent="0.25">
      <c r="A10" t="s">
        <v>6</v>
      </c>
      <c r="B10" t="s">
        <v>9</v>
      </c>
      <c r="C10" s="1" t="s">
        <v>16</v>
      </c>
      <c r="D10" t="s">
        <v>27</v>
      </c>
      <c r="E10" t="s">
        <v>26</v>
      </c>
      <c r="F10">
        <v>30</v>
      </c>
      <c r="G10" t="s">
        <v>101</v>
      </c>
      <c r="H10" t="s">
        <v>25</v>
      </c>
      <c r="I10" s="9">
        <v>125</v>
      </c>
      <c r="J10" s="3">
        <v>3</v>
      </c>
      <c r="K10" s="9">
        <f t="shared" si="0"/>
        <v>375</v>
      </c>
      <c r="L10" t="s">
        <v>28</v>
      </c>
      <c r="M10" s="4" t="s">
        <v>92</v>
      </c>
      <c r="N10" s="23">
        <f t="shared" si="1"/>
        <v>13261038.375</v>
      </c>
      <c r="O10" s="33">
        <v>10441762.5</v>
      </c>
      <c r="P10" s="27">
        <f t="shared" si="2"/>
        <v>9119711.25</v>
      </c>
      <c r="Q10" s="31">
        <v>7180875</v>
      </c>
      <c r="R10" s="14" t="s">
        <v>105</v>
      </c>
      <c r="S10" s="15">
        <v>21531250</v>
      </c>
      <c r="T10" s="15">
        <v>21034375</v>
      </c>
      <c r="U10" s="19" t="s">
        <v>107</v>
      </c>
      <c r="V10" s="20">
        <v>21531250</v>
      </c>
      <c r="W10" s="20">
        <f t="shared" si="3"/>
        <v>27344687.5</v>
      </c>
      <c r="X10" s="29">
        <v>4021875</v>
      </c>
    </row>
    <row r="11" spans="1:24" x14ac:dyDescent="0.25">
      <c r="A11" t="s">
        <v>6</v>
      </c>
      <c r="B11" t="s">
        <v>10</v>
      </c>
      <c r="C11" s="1"/>
      <c r="D11" t="s">
        <v>27</v>
      </c>
      <c r="E11" t="s">
        <v>26</v>
      </c>
      <c r="F11">
        <v>30</v>
      </c>
      <c r="G11" t="s">
        <v>101</v>
      </c>
      <c r="H11" t="s">
        <v>25</v>
      </c>
      <c r="I11" s="9">
        <v>362</v>
      </c>
      <c r="J11" s="3">
        <v>3</v>
      </c>
      <c r="K11" s="9">
        <f t="shared" si="0"/>
        <v>1086</v>
      </c>
      <c r="L11" t="s">
        <v>28</v>
      </c>
      <c r="M11" s="4" t="s">
        <v>92</v>
      </c>
      <c r="N11" s="23">
        <f t="shared" si="1"/>
        <v>38403967.133999996</v>
      </c>
      <c r="O11" s="33">
        <v>30239344.199999999</v>
      </c>
      <c r="P11" s="27">
        <f t="shared" si="2"/>
        <v>26410683.780000001</v>
      </c>
      <c r="Q11" s="31">
        <v>20795814</v>
      </c>
      <c r="R11" s="14" t="s">
        <v>105</v>
      </c>
      <c r="S11" s="15">
        <v>62354500</v>
      </c>
      <c r="T11" s="15">
        <v>60915550</v>
      </c>
      <c r="U11" s="19" t="s">
        <v>107</v>
      </c>
      <c r="V11" s="20">
        <v>62354500</v>
      </c>
      <c r="W11" s="20">
        <f t="shared" si="3"/>
        <v>79190215</v>
      </c>
      <c r="X11" s="29">
        <v>11647350</v>
      </c>
    </row>
    <row r="12" spans="1:24" x14ac:dyDescent="0.25">
      <c r="A12" t="s">
        <v>6</v>
      </c>
      <c r="B12" t="s">
        <v>11</v>
      </c>
      <c r="C12" s="1"/>
      <c r="D12" t="s">
        <v>27</v>
      </c>
      <c r="E12" t="s">
        <v>26</v>
      </c>
      <c r="F12">
        <v>30</v>
      </c>
      <c r="G12" t="s">
        <v>101</v>
      </c>
      <c r="H12" t="s">
        <v>25</v>
      </c>
      <c r="I12" s="9">
        <v>337</v>
      </c>
      <c r="J12" s="3">
        <v>4</v>
      </c>
      <c r="K12" s="9">
        <f t="shared" si="0"/>
        <v>1348</v>
      </c>
      <c r="L12" t="s">
        <v>28</v>
      </c>
      <c r="M12" s="4" t="s">
        <v>92</v>
      </c>
      <c r="N12" s="23">
        <f t="shared" si="1"/>
        <v>40614025.452</v>
      </c>
      <c r="O12" s="33">
        <v>31979547.600000001</v>
      </c>
      <c r="P12" s="27">
        <f t="shared" si="2"/>
        <v>29176934.280000001</v>
      </c>
      <c r="Q12" s="31">
        <v>22973964</v>
      </c>
      <c r="R12" s="14" t="s">
        <v>105</v>
      </c>
      <c r="S12" s="15">
        <v>62429250</v>
      </c>
      <c r="T12" s="15">
        <v>60988575</v>
      </c>
      <c r="U12" s="19" t="s">
        <v>107</v>
      </c>
      <c r="V12" s="20">
        <v>62429250</v>
      </c>
      <c r="W12" s="20">
        <f t="shared" si="3"/>
        <v>79285147.5</v>
      </c>
      <c r="X12" s="29">
        <v>14457300</v>
      </c>
    </row>
    <row r="13" spans="1:24" x14ac:dyDescent="0.25">
      <c r="A13" t="s">
        <v>6</v>
      </c>
      <c r="B13" t="s">
        <v>12</v>
      </c>
      <c r="C13" s="1"/>
      <c r="D13" t="s">
        <v>27</v>
      </c>
      <c r="E13" t="s">
        <v>26</v>
      </c>
      <c r="F13">
        <v>30</v>
      </c>
      <c r="G13" t="s">
        <v>101</v>
      </c>
      <c r="H13" t="s">
        <v>25</v>
      </c>
      <c r="I13" s="9">
        <v>407</v>
      </c>
      <c r="J13" s="3">
        <v>3.5</v>
      </c>
      <c r="K13" s="9">
        <f t="shared" si="0"/>
        <v>1424.5</v>
      </c>
      <c r="L13" t="s">
        <v>28</v>
      </c>
      <c r="M13" s="4" t="s">
        <v>92</v>
      </c>
      <c r="N13" s="23">
        <f t="shared" si="1"/>
        <v>46114057.060499996</v>
      </c>
      <c r="O13" s="33">
        <v>36310281.149999999</v>
      </c>
      <c r="P13" s="27">
        <f t="shared" si="2"/>
        <v>32465602.455000002</v>
      </c>
      <c r="Q13" s="31">
        <v>25563466.5</v>
      </c>
      <c r="R13" s="14" t="s">
        <v>105</v>
      </c>
      <c r="S13" s="15">
        <v>72751250</v>
      </c>
      <c r="T13" s="15">
        <v>71072375</v>
      </c>
      <c r="U13" s="19" t="s">
        <v>107</v>
      </c>
      <c r="V13" s="20">
        <v>72751250</v>
      </c>
      <c r="W13" s="20">
        <f t="shared" si="3"/>
        <v>92394087.5</v>
      </c>
      <c r="X13" s="29">
        <v>15277762.5</v>
      </c>
    </row>
    <row r="14" spans="1:24" x14ac:dyDescent="0.25">
      <c r="A14" t="s">
        <v>6</v>
      </c>
      <c r="B14" t="s">
        <v>23</v>
      </c>
      <c r="C14" s="1"/>
      <c r="D14" t="s">
        <v>27</v>
      </c>
      <c r="E14" t="s">
        <v>26</v>
      </c>
      <c r="F14">
        <v>30</v>
      </c>
      <c r="G14" t="s">
        <v>101</v>
      </c>
      <c r="H14" t="s">
        <v>25</v>
      </c>
      <c r="I14" s="9">
        <v>228</v>
      </c>
      <c r="J14" s="3">
        <v>3</v>
      </c>
      <c r="K14" s="9">
        <f t="shared" si="0"/>
        <v>684</v>
      </c>
      <c r="L14" t="s">
        <v>28</v>
      </c>
      <c r="M14" s="4" t="s">
        <v>92</v>
      </c>
      <c r="N14" s="23">
        <f t="shared" si="1"/>
        <v>24188133.996000003</v>
      </c>
      <c r="O14" s="33">
        <v>19045774.800000001</v>
      </c>
      <c r="P14" s="27">
        <f t="shared" si="2"/>
        <v>16634353.32</v>
      </c>
      <c r="Q14" s="31">
        <v>13097916</v>
      </c>
      <c r="R14" s="14" t="s">
        <v>105</v>
      </c>
      <c r="S14" s="15">
        <v>39273000</v>
      </c>
      <c r="T14" s="15">
        <v>38366700</v>
      </c>
      <c r="U14" s="19" t="s">
        <v>107</v>
      </c>
      <c r="V14" s="20">
        <v>39273000</v>
      </c>
      <c r="W14" s="20">
        <f t="shared" si="3"/>
        <v>49876710</v>
      </c>
      <c r="X14" s="29">
        <v>7335900</v>
      </c>
    </row>
    <row r="15" spans="1:24" x14ac:dyDescent="0.25">
      <c r="A15" t="s">
        <v>6</v>
      </c>
      <c r="B15" t="s">
        <v>13</v>
      </c>
      <c r="C15" s="1"/>
      <c r="D15" t="s">
        <v>27</v>
      </c>
      <c r="E15" t="s">
        <v>26</v>
      </c>
      <c r="F15">
        <v>30</v>
      </c>
      <c r="G15" t="s">
        <v>101</v>
      </c>
      <c r="H15" t="s">
        <v>25</v>
      </c>
      <c r="I15" s="9">
        <v>470</v>
      </c>
      <c r="J15" s="3">
        <v>3.5</v>
      </c>
      <c r="K15" s="9">
        <f t="shared" si="0"/>
        <v>1645</v>
      </c>
      <c r="L15" t="s">
        <v>28</v>
      </c>
      <c r="M15" s="4" t="s">
        <v>92</v>
      </c>
      <c r="N15" s="23">
        <f t="shared" si="1"/>
        <v>53252105.204999998</v>
      </c>
      <c r="O15" s="33">
        <v>41930791.5</v>
      </c>
      <c r="P15" s="27">
        <f t="shared" si="2"/>
        <v>37490990.549999997</v>
      </c>
      <c r="Q15" s="31">
        <v>29520465</v>
      </c>
      <c r="R15" s="14" t="s">
        <v>105</v>
      </c>
      <c r="S15" s="15">
        <v>84012500</v>
      </c>
      <c r="T15" s="15">
        <v>82073750</v>
      </c>
      <c r="U15" s="19" t="s">
        <v>107</v>
      </c>
      <c r="V15" s="20">
        <v>84012500</v>
      </c>
      <c r="W15" s="20">
        <f t="shared" si="3"/>
        <v>106695875</v>
      </c>
      <c r="X15" s="29">
        <v>17642625</v>
      </c>
    </row>
    <row r="16" spans="1:24" x14ac:dyDescent="0.25">
      <c r="A16" t="s">
        <v>6</v>
      </c>
      <c r="B16" t="s">
        <v>24</v>
      </c>
      <c r="C16" s="1"/>
      <c r="D16" t="s">
        <v>27</v>
      </c>
      <c r="E16" t="s">
        <v>26</v>
      </c>
      <c r="F16">
        <v>30</v>
      </c>
      <c r="G16" t="s">
        <v>101</v>
      </c>
      <c r="H16" t="s">
        <v>25</v>
      </c>
      <c r="I16" s="9">
        <v>395</v>
      </c>
      <c r="J16" s="3">
        <v>3.5</v>
      </c>
      <c r="K16" s="9">
        <f t="shared" si="0"/>
        <v>1382.5</v>
      </c>
      <c r="L16" t="s">
        <v>28</v>
      </c>
      <c r="M16" s="4" t="s">
        <v>92</v>
      </c>
      <c r="N16" s="23">
        <f t="shared" si="1"/>
        <v>44754428.842500001</v>
      </c>
      <c r="O16" s="33">
        <v>35239707.75</v>
      </c>
      <c r="P16" s="27">
        <f t="shared" si="2"/>
        <v>31508385.675000001</v>
      </c>
      <c r="Q16" s="31">
        <v>24809752.5</v>
      </c>
      <c r="R16" s="14" t="s">
        <v>105</v>
      </c>
      <c r="S16" s="15">
        <v>70606250</v>
      </c>
      <c r="T16" s="15">
        <v>68976875</v>
      </c>
      <c r="U16" s="19" t="s">
        <v>107</v>
      </c>
      <c r="V16" s="20">
        <v>70606250</v>
      </c>
      <c r="W16" s="20">
        <f t="shared" si="3"/>
        <v>89669937.5</v>
      </c>
      <c r="X16" s="29">
        <v>14827312.5</v>
      </c>
    </row>
    <row r="17" spans="1:24" x14ac:dyDescent="0.25">
      <c r="A17" t="s">
        <v>29</v>
      </c>
      <c r="B17" t="s">
        <v>30</v>
      </c>
      <c r="D17" t="s">
        <v>27</v>
      </c>
      <c r="E17" t="s">
        <v>26</v>
      </c>
      <c r="F17">
        <v>30</v>
      </c>
      <c r="G17" t="s">
        <v>101</v>
      </c>
      <c r="H17" t="s">
        <v>25</v>
      </c>
      <c r="I17" s="9">
        <v>621</v>
      </c>
      <c r="J17" s="3">
        <v>3.5</v>
      </c>
      <c r="K17" s="9">
        <f t="shared" si="0"/>
        <v>2173.5</v>
      </c>
      <c r="L17" t="s">
        <v>28</v>
      </c>
      <c r="M17" s="4" t="s">
        <v>92</v>
      </c>
      <c r="N17" s="23">
        <f t="shared" si="1"/>
        <v>70360760.281500012</v>
      </c>
      <c r="O17" s="33">
        <v>55402173.450000003</v>
      </c>
      <c r="P17" s="27">
        <f t="shared" si="2"/>
        <v>49535968.365000002</v>
      </c>
      <c r="Q17" s="31">
        <v>39004699.5</v>
      </c>
      <c r="R17" s="14" t="s">
        <v>105</v>
      </c>
      <c r="S17" s="15">
        <v>111003750</v>
      </c>
      <c r="T17" s="15">
        <v>108442125</v>
      </c>
      <c r="U17" s="19" t="s">
        <v>107</v>
      </c>
      <c r="V17" s="20">
        <v>111003750</v>
      </c>
      <c r="W17" s="20">
        <f t="shared" si="3"/>
        <v>140974762.5</v>
      </c>
      <c r="X17" s="29">
        <v>23310787.5</v>
      </c>
    </row>
    <row r="18" spans="1:24" x14ac:dyDescent="0.25">
      <c r="A18" t="s">
        <v>29</v>
      </c>
      <c r="B18" t="s">
        <v>31</v>
      </c>
      <c r="D18" t="s">
        <v>27</v>
      </c>
      <c r="E18" t="s">
        <v>26</v>
      </c>
      <c r="F18">
        <v>30</v>
      </c>
      <c r="G18" t="s">
        <v>101</v>
      </c>
      <c r="H18" t="s">
        <v>25</v>
      </c>
      <c r="I18" s="9">
        <v>485</v>
      </c>
      <c r="J18" s="3">
        <v>3.5</v>
      </c>
      <c r="K18" s="9">
        <f t="shared" si="0"/>
        <v>1697.5</v>
      </c>
      <c r="L18" t="s">
        <v>28</v>
      </c>
      <c r="M18" s="4" t="s">
        <v>92</v>
      </c>
      <c r="N18" s="23">
        <f t="shared" si="1"/>
        <v>54951640.477499999</v>
      </c>
      <c r="O18" s="33">
        <v>43269008.25</v>
      </c>
      <c r="P18" s="27">
        <f t="shared" si="2"/>
        <v>38687511.524999999</v>
      </c>
      <c r="Q18" s="31">
        <v>30462607.5</v>
      </c>
      <c r="R18" s="14" t="s">
        <v>105</v>
      </c>
      <c r="S18" s="15">
        <v>86693750</v>
      </c>
      <c r="T18" s="15">
        <v>84693125</v>
      </c>
      <c r="U18" s="19" t="s">
        <v>107</v>
      </c>
      <c r="V18" s="20">
        <v>86693750</v>
      </c>
      <c r="W18" s="20">
        <f t="shared" si="3"/>
        <v>110101062.5</v>
      </c>
      <c r="X18" s="29">
        <v>18205687.5</v>
      </c>
    </row>
    <row r="19" spans="1:24" x14ac:dyDescent="0.25">
      <c r="A19" t="s">
        <v>29</v>
      </c>
      <c r="B19" t="s">
        <v>32</v>
      </c>
      <c r="D19" t="s">
        <v>27</v>
      </c>
      <c r="E19" t="s">
        <v>26</v>
      </c>
      <c r="F19">
        <v>30</v>
      </c>
      <c r="G19" t="s">
        <v>101</v>
      </c>
      <c r="H19" t="s">
        <v>25</v>
      </c>
      <c r="I19" s="9">
        <v>1013</v>
      </c>
      <c r="J19" s="3">
        <v>3.5</v>
      </c>
      <c r="K19" s="9">
        <f t="shared" si="0"/>
        <v>3545.5</v>
      </c>
      <c r="L19" t="s">
        <v>28</v>
      </c>
      <c r="M19" s="4" t="s">
        <v>92</v>
      </c>
      <c r="N19" s="23">
        <f t="shared" si="1"/>
        <v>114775282.06950001</v>
      </c>
      <c r="O19" s="33">
        <v>90374237.850000009</v>
      </c>
      <c r="P19" s="27">
        <f t="shared" si="2"/>
        <v>80805049.844999999</v>
      </c>
      <c r="Q19" s="31">
        <v>63626023.5</v>
      </c>
      <c r="R19" s="14" t="s">
        <v>105</v>
      </c>
      <c r="S19" s="15">
        <v>181073750</v>
      </c>
      <c r="T19" s="15">
        <v>176895125</v>
      </c>
      <c r="U19" s="19" t="s">
        <v>107</v>
      </c>
      <c r="V19" s="20">
        <v>181073750</v>
      </c>
      <c r="W19" s="20">
        <f t="shared" si="3"/>
        <v>229963662.5</v>
      </c>
      <c r="X19" s="29">
        <v>38025487.5</v>
      </c>
    </row>
    <row r="20" spans="1:24" x14ac:dyDescent="0.25">
      <c r="A20" t="s">
        <v>29</v>
      </c>
      <c r="B20" t="s">
        <v>33</v>
      </c>
      <c r="C20" s="1" t="s">
        <v>16</v>
      </c>
      <c r="D20" t="s">
        <v>27</v>
      </c>
      <c r="E20" t="s">
        <v>26</v>
      </c>
      <c r="F20">
        <v>30</v>
      </c>
      <c r="G20" t="s">
        <v>101</v>
      </c>
      <c r="H20" t="s">
        <v>25</v>
      </c>
      <c r="I20" s="9">
        <v>94</v>
      </c>
      <c r="J20" s="3">
        <v>3</v>
      </c>
      <c r="K20" s="9">
        <f t="shared" si="0"/>
        <v>282</v>
      </c>
      <c r="L20" t="s">
        <v>28</v>
      </c>
      <c r="M20" s="4" t="s">
        <v>92</v>
      </c>
      <c r="N20" s="23">
        <f t="shared" si="1"/>
        <v>9972300.8580000009</v>
      </c>
      <c r="O20" s="33">
        <v>7852205.4000000004</v>
      </c>
      <c r="P20" s="27">
        <f t="shared" si="2"/>
        <v>6858022.8600000003</v>
      </c>
      <c r="Q20" s="31">
        <v>5400018</v>
      </c>
      <c r="R20" s="14" t="s">
        <v>105</v>
      </c>
      <c r="S20" s="15">
        <v>16191500</v>
      </c>
      <c r="T20" s="15">
        <v>15817850</v>
      </c>
      <c r="U20" s="19" t="s">
        <v>107</v>
      </c>
      <c r="V20" s="20">
        <v>16191500</v>
      </c>
      <c r="W20" s="20">
        <f t="shared" si="3"/>
        <v>20563205</v>
      </c>
      <c r="X20" s="29">
        <v>3024450</v>
      </c>
    </row>
    <row r="21" spans="1:24" x14ac:dyDescent="0.25">
      <c r="A21" t="s">
        <v>34</v>
      </c>
      <c r="B21" t="s">
        <v>35</v>
      </c>
      <c r="C21" s="1"/>
      <c r="D21" t="s">
        <v>76</v>
      </c>
      <c r="E21" t="s">
        <v>77</v>
      </c>
      <c r="F21">
        <v>40</v>
      </c>
      <c r="G21" t="s">
        <v>102</v>
      </c>
      <c r="H21" t="s">
        <v>25</v>
      </c>
      <c r="I21" s="9">
        <v>505</v>
      </c>
      <c r="J21" s="3">
        <v>5.5</v>
      </c>
      <c r="K21" s="9">
        <f t="shared" si="0"/>
        <v>2777.5</v>
      </c>
      <c r="L21" t="s">
        <v>28</v>
      </c>
      <c r="M21" s="4" t="s">
        <v>92</v>
      </c>
      <c r="N21" s="23">
        <f t="shared" si="1"/>
        <v>71790057.397500008</v>
      </c>
      <c r="O21" s="33">
        <v>56527604.25</v>
      </c>
      <c r="P21" s="27">
        <f t="shared" si="2"/>
        <v>54039830.325000003</v>
      </c>
      <c r="Q21" s="31">
        <v>42551047.5</v>
      </c>
      <c r="R21" s="14" t="s">
        <v>105</v>
      </c>
      <c r="S21" s="15">
        <v>102414000</v>
      </c>
      <c r="T21" s="15">
        <v>100050600</v>
      </c>
      <c r="U21" s="19" t="s">
        <v>107</v>
      </c>
      <c r="V21" s="20">
        <v>102414000</v>
      </c>
      <c r="W21" s="20">
        <f t="shared" si="3"/>
        <v>130065780</v>
      </c>
      <c r="X21" s="29">
        <v>29788687.5</v>
      </c>
    </row>
    <row r="22" spans="1:24" x14ac:dyDescent="0.25">
      <c r="A22" t="s">
        <v>34</v>
      </c>
      <c r="B22" t="s">
        <v>42</v>
      </c>
      <c r="C22" s="1"/>
      <c r="D22" t="s">
        <v>27</v>
      </c>
      <c r="E22" t="s">
        <v>26</v>
      </c>
      <c r="F22">
        <v>30</v>
      </c>
      <c r="G22" t="s">
        <v>101</v>
      </c>
      <c r="H22" t="s">
        <v>25</v>
      </c>
      <c r="I22" s="9">
        <v>332</v>
      </c>
      <c r="J22" s="3">
        <v>3</v>
      </c>
      <c r="K22" s="9">
        <f t="shared" si="0"/>
        <v>996</v>
      </c>
      <c r="L22" t="s">
        <v>28</v>
      </c>
      <c r="M22" s="4" t="s">
        <v>92</v>
      </c>
      <c r="N22" s="23">
        <f t="shared" si="1"/>
        <v>35221317.924000002</v>
      </c>
      <c r="O22" s="33">
        <v>27733321.199999999</v>
      </c>
      <c r="P22" s="27">
        <f t="shared" si="2"/>
        <v>24221953.080000002</v>
      </c>
      <c r="Q22" s="31">
        <v>19072404</v>
      </c>
      <c r="R22" s="14" t="s">
        <v>105</v>
      </c>
      <c r="S22" s="15">
        <v>57187000</v>
      </c>
      <c r="T22" s="15">
        <v>55867300</v>
      </c>
      <c r="U22" s="19" t="s">
        <v>107</v>
      </c>
      <c r="V22" s="20">
        <v>57187000</v>
      </c>
      <c r="W22" s="20">
        <f t="shared" si="3"/>
        <v>72627490</v>
      </c>
      <c r="X22" s="29">
        <v>10682100</v>
      </c>
    </row>
    <row r="23" spans="1:24" x14ac:dyDescent="0.25">
      <c r="A23" t="s">
        <v>34</v>
      </c>
      <c r="B23" t="s">
        <v>36</v>
      </c>
      <c r="C23" s="1"/>
      <c r="D23" t="s">
        <v>27</v>
      </c>
      <c r="E23" t="s">
        <v>26</v>
      </c>
      <c r="F23">
        <v>30</v>
      </c>
      <c r="G23" t="s">
        <v>101</v>
      </c>
      <c r="H23" t="s">
        <v>25</v>
      </c>
      <c r="I23" s="9">
        <v>382</v>
      </c>
      <c r="J23" s="3">
        <v>3</v>
      </c>
      <c r="K23" s="9">
        <f t="shared" si="0"/>
        <v>1146</v>
      </c>
      <c r="L23" t="s">
        <v>28</v>
      </c>
      <c r="M23" s="4" t="s">
        <v>92</v>
      </c>
      <c r="N23" s="23">
        <f t="shared" si="1"/>
        <v>40525733.273999996</v>
      </c>
      <c r="O23" s="33">
        <v>31910026.199999999</v>
      </c>
      <c r="P23" s="27">
        <f t="shared" si="2"/>
        <v>27869837.580000002</v>
      </c>
      <c r="Q23" s="31">
        <v>21944754</v>
      </c>
      <c r="R23" s="14" t="s">
        <v>105</v>
      </c>
      <c r="S23" s="15">
        <v>65799500</v>
      </c>
      <c r="T23" s="15">
        <v>64281050</v>
      </c>
      <c r="U23" s="19" t="s">
        <v>107</v>
      </c>
      <c r="V23" s="20">
        <v>65799500</v>
      </c>
      <c r="W23" s="20">
        <f t="shared" si="3"/>
        <v>83565365</v>
      </c>
      <c r="X23" s="29">
        <v>12290850</v>
      </c>
    </row>
    <row r="24" spans="1:24" x14ac:dyDescent="0.25">
      <c r="A24" t="s">
        <v>34</v>
      </c>
      <c r="B24" t="s">
        <v>37</v>
      </c>
      <c r="C24" s="1"/>
      <c r="D24" t="s">
        <v>27</v>
      </c>
      <c r="E24" t="s">
        <v>26</v>
      </c>
      <c r="F24">
        <v>30</v>
      </c>
      <c r="G24" t="s">
        <v>101</v>
      </c>
      <c r="H24" t="s">
        <v>25</v>
      </c>
      <c r="I24" s="9">
        <v>1010</v>
      </c>
      <c r="J24" s="3">
        <v>3</v>
      </c>
      <c r="K24" s="9">
        <f t="shared" si="0"/>
        <v>3030</v>
      </c>
      <c r="L24" t="s">
        <v>28</v>
      </c>
      <c r="M24" s="4" t="s">
        <v>92</v>
      </c>
      <c r="N24" s="23">
        <f t="shared" si="1"/>
        <v>107149190.07000001</v>
      </c>
      <c r="O24" s="33">
        <v>84369441</v>
      </c>
      <c r="P24" s="27">
        <f t="shared" si="2"/>
        <v>73687266.900000006</v>
      </c>
      <c r="Q24" s="31">
        <v>58021470</v>
      </c>
      <c r="R24" s="14" t="s">
        <v>105</v>
      </c>
      <c r="S24" s="15">
        <v>173972500</v>
      </c>
      <c r="T24" s="15">
        <v>169957750</v>
      </c>
      <c r="U24" s="19" t="s">
        <v>107</v>
      </c>
      <c r="V24" s="20">
        <v>173972500</v>
      </c>
      <c r="W24" s="20">
        <f t="shared" si="3"/>
        <v>220945075</v>
      </c>
      <c r="X24" s="29">
        <v>32496750</v>
      </c>
    </row>
    <row r="25" spans="1:24" x14ac:dyDescent="0.25">
      <c r="A25" t="s">
        <v>34</v>
      </c>
      <c r="B25" t="s">
        <v>81</v>
      </c>
      <c r="C25" s="1" t="s">
        <v>17</v>
      </c>
      <c r="D25" t="s">
        <v>27</v>
      </c>
      <c r="E25" t="s">
        <v>26</v>
      </c>
      <c r="F25">
        <v>30</v>
      </c>
      <c r="G25" t="s">
        <v>101</v>
      </c>
      <c r="H25" t="s">
        <v>25</v>
      </c>
      <c r="I25" s="9">
        <v>160</v>
      </c>
      <c r="J25" s="3">
        <v>3</v>
      </c>
      <c r="K25" s="9">
        <f t="shared" si="0"/>
        <v>480</v>
      </c>
      <c r="L25" t="s">
        <v>28</v>
      </c>
      <c r="M25" s="4" t="s">
        <v>92</v>
      </c>
      <c r="N25" s="23">
        <f t="shared" si="1"/>
        <v>16974129.120000001</v>
      </c>
      <c r="O25" s="33">
        <v>13365456</v>
      </c>
      <c r="P25" s="27">
        <f t="shared" si="2"/>
        <v>11673230.4</v>
      </c>
      <c r="Q25" s="31">
        <v>9191520</v>
      </c>
      <c r="R25" s="14" t="s">
        <v>105</v>
      </c>
      <c r="S25" s="15">
        <v>27560000</v>
      </c>
      <c r="T25" s="15">
        <v>26924000</v>
      </c>
      <c r="U25" s="19" t="s">
        <v>107</v>
      </c>
      <c r="V25" s="20">
        <v>27560000</v>
      </c>
      <c r="W25" s="20">
        <f t="shared" si="3"/>
        <v>35001200</v>
      </c>
      <c r="X25" s="29">
        <v>5148000</v>
      </c>
    </row>
    <row r="26" spans="1:24" x14ac:dyDescent="0.25">
      <c r="A26" t="s">
        <v>34</v>
      </c>
      <c r="B26" t="s">
        <v>82</v>
      </c>
      <c r="C26" s="1" t="s">
        <v>17</v>
      </c>
      <c r="D26" t="s">
        <v>27</v>
      </c>
      <c r="E26" t="s">
        <v>26</v>
      </c>
      <c r="F26">
        <v>30</v>
      </c>
      <c r="G26" t="s">
        <v>101</v>
      </c>
      <c r="H26" t="s">
        <v>25</v>
      </c>
      <c r="I26" s="9">
        <v>110</v>
      </c>
      <c r="J26" s="3">
        <v>3</v>
      </c>
      <c r="K26" s="9">
        <f t="shared" si="0"/>
        <v>330</v>
      </c>
      <c r="L26" t="s">
        <v>28</v>
      </c>
      <c r="M26" s="4" t="s">
        <v>92</v>
      </c>
      <c r="N26" s="23">
        <f t="shared" si="1"/>
        <v>11669713.77</v>
      </c>
      <c r="O26" s="33">
        <v>9188751</v>
      </c>
      <c r="P26" s="27">
        <f t="shared" si="2"/>
        <v>8025345.9000000004</v>
      </c>
      <c r="Q26" s="31">
        <v>6319170</v>
      </c>
      <c r="R26" s="14" t="s">
        <v>105</v>
      </c>
      <c r="S26" s="15">
        <v>18947500</v>
      </c>
      <c r="T26" s="15">
        <v>18510250</v>
      </c>
      <c r="U26" s="19" t="s">
        <v>107</v>
      </c>
      <c r="V26" s="20">
        <v>18947500</v>
      </c>
      <c r="W26" s="20">
        <f t="shared" si="3"/>
        <v>24063325</v>
      </c>
      <c r="X26" s="29">
        <v>3539250</v>
      </c>
    </row>
    <row r="27" spans="1:24" x14ac:dyDescent="0.25">
      <c r="A27" t="s">
        <v>34</v>
      </c>
      <c r="B27" t="s">
        <v>83</v>
      </c>
      <c r="C27" s="1" t="s">
        <v>17</v>
      </c>
      <c r="D27" t="s">
        <v>27</v>
      </c>
      <c r="E27" t="s">
        <v>26</v>
      </c>
      <c r="F27">
        <v>30</v>
      </c>
      <c r="G27" t="s">
        <v>101</v>
      </c>
      <c r="H27" t="s">
        <v>25</v>
      </c>
      <c r="I27" s="9">
        <v>223</v>
      </c>
      <c r="J27" s="3">
        <v>3</v>
      </c>
      <c r="K27" s="9">
        <f t="shared" si="0"/>
        <v>669</v>
      </c>
      <c r="L27" t="s">
        <v>28</v>
      </c>
      <c r="M27" s="4" t="s">
        <v>92</v>
      </c>
      <c r="N27" s="23">
        <f t="shared" si="1"/>
        <v>23657692.461000003</v>
      </c>
      <c r="O27" s="33">
        <v>18628104.300000001</v>
      </c>
      <c r="P27" s="27">
        <f t="shared" si="2"/>
        <v>16269564.870000001</v>
      </c>
      <c r="Q27" s="31">
        <v>12810681</v>
      </c>
      <c r="R27" s="14" t="s">
        <v>105</v>
      </c>
      <c r="S27" s="15">
        <v>38411750</v>
      </c>
      <c r="T27" s="15">
        <v>37525325</v>
      </c>
      <c r="U27" s="19" t="s">
        <v>107</v>
      </c>
      <c r="V27" s="20">
        <v>38411750</v>
      </c>
      <c r="W27" s="20">
        <f t="shared" si="3"/>
        <v>48782922.5</v>
      </c>
      <c r="X27" s="29">
        <v>7175025</v>
      </c>
    </row>
    <row r="28" spans="1:24" x14ac:dyDescent="0.25">
      <c r="A28" t="s">
        <v>34</v>
      </c>
      <c r="B28" t="s">
        <v>78</v>
      </c>
      <c r="C28" s="1"/>
      <c r="D28" t="s">
        <v>27</v>
      </c>
      <c r="E28" t="s">
        <v>26</v>
      </c>
      <c r="F28">
        <v>30</v>
      </c>
      <c r="G28" t="s">
        <v>101</v>
      </c>
      <c r="H28" t="s">
        <v>25</v>
      </c>
      <c r="I28" s="9">
        <v>133</v>
      </c>
      <c r="J28" s="3">
        <v>3</v>
      </c>
      <c r="K28" s="9">
        <f t="shared" si="0"/>
        <v>399</v>
      </c>
      <c r="L28" t="s">
        <v>28</v>
      </c>
      <c r="M28" s="4" t="s">
        <v>92</v>
      </c>
      <c r="N28" s="23">
        <f t="shared" si="1"/>
        <v>14109744.831</v>
      </c>
      <c r="O28" s="33">
        <v>11110035.300000001</v>
      </c>
      <c r="P28" s="27">
        <f t="shared" si="2"/>
        <v>9703372.7699999996</v>
      </c>
      <c r="Q28" s="31">
        <v>7640451</v>
      </c>
      <c r="R28" s="14" t="s">
        <v>105</v>
      </c>
      <c r="S28" s="15">
        <v>22909250</v>
      </c>
      <c r="T28" s="15">
        <v>22380575</v>
      </c>
      <c r="U28" s="19" t="s">
        <v>107</v>
      </c>
      <c r="V28" s="20">
        <v>22909250</v>
      </c>
      <c r="W28" s="20">
        <f t="shared" si="3"/>
        <v>29094747.5</v>
      </c>
      <c r="X28" s="29">
        <v>4279275</v>
      </c>
    </row>
    <row r="29" spans="1:24" x14ac:dyDescent="0.25">
      <c r="A29" t="s">
        <v>34</v>
      </c>
      <c r="B29" t="s">
        <v>38</v>
      </c>
      <c r="C29" s="1" t="s">
        <v>16</v>
      </c>
      <c r="D29" t="s">
        <v>27</v>
      </c>
      <c r="E29" t="s">
        <v>26</v>
      </c>
      <c r="F29">
        <v>30</v>
      </c>
      <c r="G29" t="s">
        <v>101</v>
      </c>
      <c r="H29" t="s">
        <v>25</v>
      </c>
      <c r="I29" s="9">
        <v>106</v>
      </c>
      <c r="J29" s="3">
        <v>3</v>
      </c>
      <c r="K29" s="9">
        <f t="shared" si="0"/>
        <v>318</v>
      </c>
      <c r="L29" t="s">
        <v>28</v>
      </c>
      <c r="M29" s="4" t="s">
        <v>92</v>
      </c>
      <c r="N29" s="23">
        <f t="shared" si="1"/>
        <v>11245360.541999999</v>
      </c>
      <c r="O29" s="33">
        <v>8854614.5999999996</v>
      </c>
      <c r="P29" s="27">
        <f t="shared" si="2"/>
        <v>7733515.1399999997</v>
      </c>
      <c r="Q29" s="31">
        <v>6089382</v>
      </c>
      <c r="R29" s="14" t="s">
        <v>105</v>
      </c>
      <c r="S29" s="15">
        <v>18258500</v>
      </c>
      <c r="T29" s="15">
        <v>17837150</v>
      </c>
      <c r="U29" s="19" t="s">
        <v>107</v>
      </c>
      <c r="V29" s="20">
        <v>18258500</v>
      </c>
      <c r="W29" s="20">
        <f t="shared" si="3"/>
        <v>23188295</v>
      </c>
      <c r="X29" s="29">
        <v>3410550</v>
      </c>
    </row>
    <row r="30" spans="1:24" x14ac:dyDescent="0.25">
      <c r="A30" t="s">
        <v>34</v>
      </c>
      <c r="B30" t="s">
        <v>39</v>
      </c>
      <c r="C30" s="1" t="s">
        <v>16</v>
      </c>
      <c r="D30" t="s">
        <v>27</v>
      </c>
      <c r="E30" t="s">
        <v>26</v>
      </c>
      <c r="F30">
        <v>30</v>
      </c>
      <c r="G30" t="s">
        <v>101</v>
      </c>
      <c r="H30" t="s">
        <v>25</v>
      </c>
      <c r="I30" s="9">
        <v>61</v>
      </c>
      <c r="J30" s="3">
        <v>3</v>
      </c>
      <c r="K30" s="9">
        <f t="shared" si="0"/>
        <v>183</v>
      </c>
      <c r="L30" t="s">
        <v>28</v>
      </c>
      <c r="M30" s="4" t="s">
        <v>92</v>
      </c>
      <c r="N30" s="23">
        <f t="shared" si="1"/>
        <v>6471386.7270000009</v>
      </c>
      <c r="O30" s="33">
        <v>5095580.1000000006</v>
      </c>
      <c r="P30" s="27">
        <f t="shared" si="2"/>
        <v>4450419.09</v>
      </c>
      <c r="Q30" s="31">
        <v>3504267</v>
      </c>
      <c r="R30" s="14" t="s">
        <v>105</v>
      </c>
      <c r="S30" s="15">
        <v>10507250</v>
      </c>
      <c r="T30" s="15">
        <v>10264775</v>
      </c>
      <c r="U30" s="19" t="s">
        <v>107</v>
      </c>
      <c r="V30" s="20">
        <v>10507250</v>
      </c>
      <c r="W30" s="20">
        <f t="shared" si="3"/>
        <v>13344207.5</v>
      </c>
      <c r="X30" s="29">
        <v>1962675</v>
      </c>
    </row>
    <row r="31" spans="1:24" x14ac:dyDescent="0.25">
      <c r="A31" t="s">
        <v>34</v>
      </c>
      <c r="B31" t="s">
        <v>40</v>
      </c>
      <c r="C31" s="1" t="s">
        <v>16</v>
      </c>
      <c r="D31" t="s">
        <v>27</v>
      </c>
      <c r="E31" t="s">
        <v>26</v>
      </c>
      <c r="F31">
        <v>30</v>
      </c>
      <c r="G31" t="s">
        <v>101</v>
      </c>
      <c r="H31" t="s">
        <v>25</v>
      </c>
      <c r="I31" s="9">
        <v>92</v>
      </c>
      <c r="J31" s="3">
        <v>3</v>
      </c>
      <c r="K31" s="9">
        <f t="shared" si="0"/>
        <v>276</v>
      </c>
      <c r="L31" t="s">
        <v>28</v>
      </c>
      <c r="M31" s="4" t="s">
        <v>92</v>
      </c>
      <c r="N31" s="23">
        <f t="shared" si="1"/>
        <v>9760124.2440000009</v>
      </c>
      <c r="O31" s="33">
        <v>7685137.2000000002</v>
      </c>
      <c r="P31" s="27">
        <f t="shared" si="2"/>
        <v>6712107.4800000004</v>
      </c>
      <c r="Q31" s="31">
        <v>5285124</v>
      </c>
      <c r="R31" s="14" t="s">
        <v>105</v>
      </c>
      <c r="S31" s="15">
        <v>15847000</v>
      </c>
      <c r="T31" s="15">
        <v>15481300</v>
      </c>
      <c r="U31" s="19" t="s">
        <v>107</v>
      </c>
      <c r="V31" s="20">
        <v>15847000</v>
      </c>
      <c r="W31" s="20">
        <f t="shared" si="3"/>
        <v>20125690</v>
      </c>
      <c r="X31" s="29">
        <v>2960100</v>
      </c>
    </row>
    <row r="32" spans="1:24" x14ac:dyDescent="0.25">
      <c r="A32" t="s">
        <v>34</v>
      </c>
      <c r="B32" t="s">
        <v>80</v>
      </c>
      <c r="C32" s="1" t="s">
        <v>17</v>
      </c>
      <c r="D32" t="s">
        <v>27</v>
      </c>
      <c r="E32" t="s">
        <v>26</v>
      </c>
      <c r="F32">
        <v>30</v>
      </c>
      <c r="G32" t="s">
        <v>101</v>
      </c>
      <c r="H32" t="s">
        <v>25</v>
      </c>
      <c r="I32" s="9">
        <v>165</v>
      </c>
      <c r="J32" s="3">
        <v>3</v>
      </c>
      <c r="K32" s="9">
        <f t="shared" si="0"/>
        <v>495</v>
      </c>
      <c r="L32" t="s">
        <v>28</v>
      </c>
      <c r="M32" s="4" t="s">
        <v>92</v>
      </c>
      <c r="N32" s="23">
        <f t="shared" si="1"/>
        <v>17504570.655000001</v>
      </c>
      <c r="O32" s="33">
        <v>13783126.5</v>
      </c>
      <c r="P32" s="27">
        <f t="shared" si="2"/>
        <v>12038018.85</v>
      </c>
      <c r="Q32" s="31">
        <v>9478755</v>
      </c>
      <c r="R32" s="14" t="s">
        <v>105</v>
      </c>
      <c r="S32" s="15">
        <v>28421250</v>
      </c>
      <c r="T32" s="15">
        <v>27765375</v>
      </c>
      <c r="U32" s="19" t="s">
        <v>107</v>
      </c>
      <c r="V32" s="20">
        <v>28421250</v>
      </c>
      <c r="W32" s="20">
        <f t="shared" si="3"/>
        <v>36094987.5</v>
      </c>
      <c r="X32" s="29">
        <v>5308875</v>
      </c>
    </row>
    <row r="33" spans="1:24" x14ac:dyDescent="0.25">
      <c r="A33" t="s">
        <v>34</v>
      </c>
      <c r="B33" s="4" t="s">
        <v>41</v>
      </c>
      <c r="C33" s="1"/>
      <c r="D33" t="s">
        <v>27</v>
      </c>
      <c r="E33" t="s">
        <v>26</v>
      </c>
      <c r="F33">
        <v>30</v>
      </c>
      <c r="G33" t="s">
        <v>101</v>
      </c>
      <c r="H33" t="s">
        <v>91</v>
      </c>
      <c r="I33" s="9">
        <v>176</v>
      </c>
      <c r="J33" s="3">
        <v>3</v>
      </c>
      <c r="K33" s="9">
        <f t="shared" si="0"/>
        <v>528</v>
      </c>
      <c r="L33" t="s">
        <v>28</v>
      </c>
      <c r="M33" s="4" t="s">
        <v>92</v>
      </c>
      <c r="N33" s="23">
        <f t="shared" si="1"/>
        <v>18671542.032000002</v>
      </c>
      <c r="O33" s="33">
        <v>14702001.6</v>
      </c>
      <c r="P33" s="27">
        <f t="shared" si="2"/>
        <v>12840553.439999999</v>
      </c>
      <c r="Q33" s="31">
        <v>10110672</v>
      </c>
      <c r="R33" s="14" t="s">
        <v>105</v>
      </c>
      <c r="S33" s="15">
        <v>30316000</v>
      </c>
      <c r="T33" s="15">
        <v>29616400</v>
      </c>
      <c r="U33" s="19" t="s">
        <v>107</v>
      </c>
      <c r="V33" s="20">
        <v>30316000</v>
      </c>
      <c r="W33" s="20">
        <f t="shared" si="3"/>
        <v>38501320</v>
      </c>
      <c r="X33" s="29">
        <v>5662800</v>
      </c>
    </row>
    <row r="34" spans="1:24" x14ac:dyDescent="0.25">
      <c r="A34" t="s">
        <v>43</v>
      </c>
      <c r="B34" t="s">
        <v>44</v>
      </c>
      <c r="D34" t="s">
        <v>27</v>
      </c>
      <c r="E34" t="s">
        <v>26</v>
      </c>
      <c r="F34">
        <v>30</v>
      </c>
      <c r="G34" t="s">
        <v>101</v>
      </c>
      <c r="H34" t="s">
        <v>25</v>
      </c>
      <c r="I34" s="9">
        <v>694</v>
      </c>
      <c r="J34" s="3">
        <v>3.5</v>
      </c>
      <c r="K34" s="9">
        <f t="shared" si="0"/>
        <v>2429</v>
      </c>
      <c r="L34" t="s">
        <v>28</v>
      </c>
      <c r="M34" s="4" t="s">
        <v>92</v>
      </c>
      <c r="N34" s="23">
        <f t="shared" si="1"/>
        <v>78631831.941</v>
      </c>
      <c r="O34" s="33">
        <v>61914828.300000004</v>
      </c>
      <c r="P34" s="27">
        <f t="shared" si="2"/>
        <v>55359037.109999999</v>
      </c>
      <c r="Q34" s="31">
        <v>43589793</v>
      </c>
      <c r="R34" s="14" t="s">
        <v>105</v>
      </c>
      <c r="S34" s="15">
        <v>124052500</v>
      </c>
      <c r="T34" s="15">
        <v>121189750</v>
      </c>
      <c r="U34" s="19" t="s">
        <v>107</v>
      </c>
      <c r="V34" s="20">
        <v>124052500</v>
      </c>
      <c r="W34" s="20">
        <f t="shared" si="3"/>
        <v>157546675</v>
      </c>
      <c r="X34" s="29">
        <v>26051025</v>
      </c>
    </row>
    <row r="35" spans="1:24" x14ac:dyDescent="0.25">
      <c r="A35" t="s">
        <v>43</v>
      </c>
      <c r="B35" t="s">
        <v>45</v>
      </c>
      <c r="D35" t="s">
        <v>27</v>
      </c>
      <c r="E35" t="s">
        <v>26</v>
      </c>
      <c r="F35">
        <v>30</v>
      </c>
      <c r="G35" t="s">
        <v>101</v>
      </c>
      <c r="H35" t="s">
        <v>25</v>
      </c>
      <c r="I35" s="9">
        <v>291</v>
      </c>
      <c r="J35" s="3">
        <v>3.5</v>
      </c>
      <c r="K35" s="9">
        <f t="shared" si="0"/>
        <v>1018.5</v>
      </c>
      <c r="L35" t="s">
        <v>28</v>
      </c>
      <c r="M35" s="4" t="s">
        <v>92</v>
      </c>
      <c r="N35" s="23">
        <f t="shared" si="1"/>
        <v>32970984.286499999</v>
      </c>
      <c r="O35" s="33">
        <v>25961404.949999999</v>
      </c>
      <c r="P35" s="27">
        <f t="shared" si="2"/>
        <v>23212506.914999999</v>
      </c>
      <c r="Q35" s="31">
        <v>18277564.5</v>
      </c>
      <c r="R35" s="14" t="s">
        <v>105</v>
      </c>
      <c r="S35" s="15">
        <v>52016250</v>
      </c>
      <c r="T35" s="15">
        <v>50815875</v>
      </c>
      <c r="U35" s="19" t="s">
        <v>107</v>
      </c>
      <c r="V35" s="20">
        <v>52016250</v>
      </c>
      <c r="W35" s="20">
        <f t="shared" si="3"/>
        <v>66060637.5</v>
      </c>
      <c r="X35" s="29">
        <v>10923412.5</v>
      </c>
    </row>
    <row r="36" spans="1:24" x14ac:dyDescent="0.25">
      <c r="A36" t="s">
        <v>43</v>
      </c>
      <c r="B36" t="s">
        <v>46</v>
      </c>
      <c r="D36" t="s">
        <v>27</v>
      </c>
      <c r="E36" t="s">
        <v>26</v>
      </c>
      <c r="F36">
        <v>30</v>
      </c>
      <c r="G36" t="s">
        <v>101</v>
      </c>
      <c r="H36" t="s">
        <v>25</v>
      </c>
      <c r="I36" s="9">
        <v>466</v>
      </c>
      <c r="J36" s="3">
        <v>3.5</v>
      </c>
      <c r="K36" s="9">
        <f t="shared" si="0"/>
        <v>1631</v>
      </c>
      <c r="L36" t="s">
        <v>28</v>
      </c>
      <c r="M36" s="4" t="s">
        <v>92</v>
      </c>
      <c r="N36" s="23">
        <f t="shared" si="1"/>
        <v>52798895.799000002</v>
      </c>
      <c r="O36" s="33">
        <v>41573933.700000003</v>
      </c>
      <c r="P36" s="27">
        <f t="shared" si="2"/>
        <v>37171918.289999999</v>
      </c>
      <c r="Q36" s="31">
        <v>29269227</v>
      </c>
      <c r="R36" s="14" t="s">
        <v>105</v>
      </c>
      <c r="S36" s="15">
        <v>83297500</v>
      </c>
      <c r="T36" s="15">
        <v>81375250</v>
      </c>
      <c r="U36" s="19" t="s">
        <v>107</v>
      </c>
      <c r="V36" s="20">
        <v>83297500</v>
      </c>
      <c r="W36" s="20">
        <f t="shared" si="3"/>
        <v>105787825</v>
      </c>
      <c r="X36" s="29">
        <v>17492475</v>
      </c>
    </row>
    <row r="37" spans="1:24" x14ac:dyDescent="0.25">
      <c r="A37" t="s">
        <v>43</v>
      </c>
      <c r="B37" t="s">
        <v>47</v>
      </c>
      <c r="D37" t="s">
        <v>27</v>
      </c>
      <c r="E37" t="s">
        <v>26</v>
      </c>
      <c r="F37">
        <v>30</v>
      </c>
      <c r="G37" t="s">
        <v>101</v>
      </c>
      <c r="H37" t="s">
        <v>25</v>
      </c>
      <c r="I37" s="9">
        <v>204</v>
      </c>
      <c r="J37" s="3">
        <v>3.5</v>
      </c>
      <c r="K37" s="9">
        <f t="shared" si="0"/>
        <v>714</v>
      </c>
      <c r="L37" t="s">
        <v>28</v>
      </c>
      <c r="M37" s="4" t="s">
        <v>92</v>
      </c>
      <c r="N37" s="23">
        <f t="shared" si="1"/>
        <v>23113679.706</v>
      </c>
      <c r="O37" s="33">
        <v>18199747.800000001</v>
      </c>
      <c r="P37" s="27">
        <f t="shared" si="2"/>
        <v>16272685.26</v>
      </c>
      <c r="Q37" s="31">
        <v>12813138</v>
      </c>
      <c r="R37" s="14" t="s">
        <v>105</v>
      </c>
      <c r="S37" s="15">
        <v>36465000</v>
      </c>
      <c r="T37" s="15">
        <v>35623500</v>
      </c>
      <c r="U37" s="19" t="s">
        <v>107</v>
      </c>
      <c r="V37" s="20">
        <v>36465000</v>
      </c>
      <c r="W37" s="20">
        <f t="shared" si="3"/>
        <v>46310550</v>
      </c>
      <c r="X37" s="29">
        <v>7657650</v>
      </c>
    </row>
    <row r="38" spans="1:24" x14ac:dyDescent="0.25">
      <c r="A38" t="s">
        <v>43</v>
      </c>
      <c r="B38" t="s">
        <v>48</v>
      </c>
      <c r="D38" t="s">
        <v>27</v>
      </c>
      <c r="E38" t="s">
        <v>26</v>
      </c>
      <c r="F38">
        <v>30</v>
      </c>
      <c r="G38" t="s">
        <v>101</v>
      </c>
      <c r="H38" t="s">
        <v>25</v>
      </c>
      <c r="I38" s="9">
        <v>324</v>
      </c>
      <c r="J38" s="3">
        <v>3.5</v>
      </c>
      <c r="K38" s="9">
        <f t="shared" si="0"/>
        <v>1134</v>
      </c>
      <c r="L38" t="s">
        <v>28</v>
      </c>
      <c r="M38" s="4" t="s">
        <v>92</v>
      </c>
      <c r="N38" s="23">
        <f t="shared" si="1"/>
        <v>36709961.886</v>
      </c>
      <c r="O38" s="33">
        <v>28905481.800000001</v>
      </c>
      <c r="P38" s="27">
        <f t="shared" si="2"/>
        <v>25844853.059999999</v>
      </c>
      <c r="Q38" s="31">
        <v>20350278</v>
      </c>
      <c r="R38" s="14" t="s">
        <v>105</v>
      </c>
      <c r="S38" s="15">
        <v>57915000</v>
      </c>
      <c r="T38" s="15">
        <v>56578500</v>
      </c>
      <c r="U38" s="19" t="s">
        <v>107</v>
      </c>
      <c r="V38" s="20">
        <v>57915000</v>
      </c>
      <c r="W38" s="20">
        <f t="shared" si="3"/>
        <v>73552050</v>
      </c>
      <c r="X38" s="29">
        <v>12162150</v>
      </c>
    </row>
    <row r="39" spans="1:24" x14ac:dyDescent="0.25">
      <c r="A39" t="s">
        <v>43</v>
      </c>
      <c r="B39" t="s">
        <v>49</v>
      </c>
      <c r="D39" t="s">
        <v>27</v>
      </c>
      <c r="E39" t="s">
        <v>26</v>
      </c>
      <c r="F39">
        <v>30</v>
      </c>
      <c r="G39" t="s">
        <v>101</v>
      </c>
      <c r="H39" t="s">
        <v>25</v>
      </c>
      <c r="I39" s="9">
        <v>268</v>
      </c>
      <c r="J39" s="3">
        <v>3.5</v>
      </c>
      <c r="K39" s="9">
        <f t="shared" si="0"/>
        <v>938</v>
      </c>
      <c r="L39" t="s">
        <v>28</v>
      </c>
      <c r="M39" s="4" t="s">
        <v>92</v>
      </c>
      <c r="N39" s="23">
        <f t="shared" si="1"/>
        <v>30365030.202000003</v>
      </c>
      <c r="O39" s="33">
        <v>23909472.600000001</v>
      </c>
      <c r="P39" s="27">
        <f t="shared" si="2"/>
        <v>21377841.420000002</v>
      </c>
      <c r="Q39" s="31">
        <v>16832946</v>
      </c>
      <c r="R39" s="14" t="s">
        <v>105</v>
      </c>
      <c r="S39" s="15">
        <v>47905000</v>
      </c>
      <c r="T39" s="15">
        <v>46799500</v>
      </c>
      <c r="U39" s="19" t="s">
        <v>107</v>
      </c>
      <c r="V39" s="20">
        <v>47905000</v>
      </c>
      <c r="W39" s="20">
        <f t="shared" si="3"/>
        <v>60839350</v>
      </c>
      <c r="X39" s="29">
        <v>10060050</v>
      </c>
    </row>
    <row r="40" spans="1:24" x14ac:dyDescent="0.25">
      <c r="A40" t="s">
        <v>50</v>
      </c>
      <c r="B40" t="s">
        <v>51</v>
      </c>
      <c r="C40" s="1"/>
      <c r="D40" t="s">
        <v>76</v>
      </c>
      <c r="E40" t="s">
        <v>77</v>
      </c>
      <c r="F40">
        <v>40</v>
      </c>
      <c r="G40" t="s">
        <v>102</v>
      </c>
      <c r="H40" t="s">
        <v>25</v>
      </c>
      <c r="I40" s="9">
        <v>570</v>
      </c>
      <c r="J40" s="3">
        <v>5.5</v>
      </c>
      <c r="K40" s="9">
        <f t="shared" si="0"/>
        <v>3135</v>
      </c>
      <c r="L40" t="s">
        <v>28</v>
      </c>
      <c r="M40" s="4" t="s">
        <v>92</v>
      </c>
      <c r="N40" s="23">
        <f t="shared" si="1"/>
        <v>81030361.814999998</v>
      </c>
      <c r="O40" s="33">
        <v>63803434.5</v>
      </c>
      <c r="P40" s="27">
        <f t="shared" si="2"/>
        <v>60995452.050000004</v>
      </c>
      <c r="Q40" s="31">
        <v>48027915</v>
      </c>
      <c r="R40" s="14" t="s">
        <v>105</v>
      </c>
      <c r="S40" s="15">
        <v>115596000</v>
      </c>
      <c r="T40" s="15">
        <v>112928400</v>
      </c>
      <c r="U40" s="19" t="s">
        <v>107</v>
      </c>
      <c r="V40" s="20">
        <v>115596000</v>
      </c>
      <c r="W40" s="20">
        <f t="shared" si="3"/>
        <v>146806920</v>
      </c>
      <c r="X40" s="29">
        <v>33622875</v>
      </c>
    </row>
    <row r="41" spans="1:24" x14ac:dyDescent="0.25">
      <c r="A41" t="s">
        <v>50</v>
      </c>
      <c r="B41" t="s">
        <v>52</v>
      </c>
      <c r="C41" s="1"/>
      <c r="D41" t="s">
        <v>27</v>
      </c>
      <c r="E41" t="s">
        <v>26</v>
      </c>
      <c r="F41">
        <v>30</v>
      </c>
      <c r="G41" t="s">
        <v>101</v>
      </c>
      <c r="H41" t="s">
        <v>25</v>
      </c>
      <c r="I41" s="9">
        <v>520</v>
      </c>
      <c r="J41" s="3">
        <v>3.5</v>
      </c>
      <c r="K41" s="9">
        <f t="shared" si="0"/>
        <v>1820</v>
      </c>
      <c r="L41" t="s">
        <v>28</v>
      </c>
      <c r="M41" s="4" t="s">
        <v>92</v>
      </c>
      <c r="N41" s="23">
        <f t="shared" si="1"/>
        <v>58917222.780000001</v>
      </c>
      <c r="O41" s="33">
        <v>46391514</v>
      </c>
      <c r="P41" s="27">
        <f t="shared" si="2"/>
        <v>41479393.799999997</v>
      </c>
      <c r="Q41" s="31">
        <v>32660940</v>
      </c>
      <c r="R41" s="14" t="s">
        <v>105</v>
      </c>
      <c r="S41" s="15">
        <v>92950000</v>
      </c>
      <c r="T41" s="15">
        <v>90805000</v>
      </c>
      <c r="U41" s="19" t="s">
        <v>107</v>
      </c>
      <c r="V41" s="20">
        <v>92950000</v>
      </c>
      <c r="W41" s="20">
        <f t="shared" si="3"/>
        <v>118046500</v>
      </c>
      <c r="X41" s="29">
        <v>19519500</v>
      </c>
    </row>
    <row r="42" spans="1:24" x14ac:dyDescent="0.25">
      <c r="A42" t="s">
        <v>50</v>
      </c>
      <c r="B42" t="s">
        <v>79</v>
      </c>
      <c r="C42" s="1" t="s">
        <v>17</v>
      </c>
      <c r="D42" t="s">
        <v>27</v>
      </c>
      <c r="E42" t="s">
        <v>26</v>
      </c>
      <c r="F42">
        <v>30</v>
      </c>
      <c r="G42" t="s">
        <v>101</v>
      </c>
      <c r="H42" t="s">
        <v>25</v>
      </c>
      <c r="I42" s="9">
        <v>193</v>
      </c>
      <c r="J42" s="3">
        <v>3.5</v>
      </c>
      <c r="K42" s="9">
        <f t="shared" si="0"/>
        <v>675.5</v>
      </c>
      <c r="L42" t="s">
        <v>28</v>
      </c>
      <c r="M42" s="4" t="s">
        <v>92</v>
      </c>
      <c r="N42" s="23">
        <f t="shared" si="1"/>
        <v>21867353.839500003</v>
      </c>
      <c r="O42" s="33">
        <v>17218388.850000001</v>
      </c>
      <c r="P42" s="27">
        <f t="shared" si="2"/>
        <v>15395236.545</v>
      </c>
      <c r="Q42" s="31">
        <v>12122233.5</v>
      </c>
      <c r="R42" s="14" t="s">
        <v>105</v>
      </c>
      <c r="S42" s="15">
        <v>34498750</v>
      </c>
      <c r="T42" s="15">
        <v>33702625</v>
      </c>
      <c r="U42" s="19" t="s">
        <v>107</v>
      </c>
      <c r="V42" s="20">
        <v>34498750</v>
      </c>
      <c r="W42" s="20">
        <f t="shared" si="3"/>
        <v>43813412.5</v>
      </c>
      <c r="X42" s="29">
        <v>7244737.5</v>
      </c>
    </row>
    <row r="43" spans="1:24" x14ac:dyDescent="0.25">
      <c r="A43" t="s">
        <v>50</v>
      </c>
      <c r="B43" t="s">
        <v>53</v>
      </c>
      <c r="C43" s="1" t="s">
        <v>16</v>
      </c>
      <c r="D43" t="s">
        <v>27</v>
      </c>
      <c r="E43" t="s">
        <v>26</v>
      </c>
      <c r="F43">
        <v>30</v>
      </c>
      <c r="G43" t="s">
        <v>101</v>
      </c>
      <c r="H43" t="s">
        <v>25</v>
      </c>
      <c r="I43" s="9">
        <v>230</v>
      </c>
      <c r="J43" s="3">
        <v>3.5</v>
      </c>
      <c r="K43" s="9">
        <f t="shared" si="0"/>
        <v>805</v>
      </c>
      <c r="L43" t="s">
        <v>28</v>
      </c>
      <c r="M43" s="4" t="s">
        <v>92</v>
      </c>
      <c r="N43" s="23">
        <f t="shared" si="1"/>
        <v>26059540.844999999</v>
      </c>
      <c r="O43" s="33">
        <v>20519323.5</v>
      </c>
      <c r="P43" s="27">
        <f t="shared" si="2"/>
        <v>18346654.949999999</v>
      </c>
      <c r="Q43" s="31">
        <v>14446185</v>
      </c>
      <c r="R43" s="14" t="s">
        <v>105</v>
      </c>
      <c r="S43" s="15">
        <v>41112500</v>
      </c>
      <c r="T43" s="15">
        <v>40163750</v>
      </c>
      <c r="U43" s="19" t="s">
        <v>107</v>
      </c>
      <c r="V43" s="20">
        <v>41112500</v>
      </c>
      <c r="W43" s="20">
        <f t="shared" si="3"/>
        <v>52212875</v>
      </c>
      <c r="X43" s="29">
        <v>8633625</v>
      </c>
    </row>
    <row r="44" spans="1:24" x14ac:dyDescent="0.25">
      <c r="A44" t="s">
        <v>50</v>
      </c>
      <c r="B44" t="s">
        <v>54</v>
      </c>
      <c r="C44" s="1"/>
      <c r="D44" t="s">
        <v>27</v>
      </c>
      <c r="E44" t="s">
        <v>26</v>
      </c>
      <c r="F44">
        <v>30</v>
      </c>
      <c r="G44" t="s">
        <v>101</v>
      </c>
      <c r="H44" t="s">
        <v>25</v>
      </c>
      <c r="I44" s="9">
        <v>256</v>
      </c>
      <c r="J44" s="3">
        <v>3.5</v>
      </c>
      <c r="K44" s="9">
        <f t="shared" si="0"/>
        <v>896</v>
      </c>
      <c r="L44" t="s">
        <v>28</v>
      </c>
      <c r="M44" s="4" t="s">
        <v>92</v>
      </c>
      <c r="N44" s="23">
        <f t="shared" si="1"/>
        <v>29005401.984000001</v>
      </c>
      <c r="O44" s="33">
        <v>22838899.199999999</v>
      </c>
      <c r="P44" s="27">
        <f t="shared" si="2"/>
        <v>20420624.640000001</v>
      </c>
      <c r="Q44" s="31">
        <v>16079232</v>
      </c>
      <c r="R44" s="14" t="s">
        <v>105</v>
      </c>
      <c r="S44" s="15">
        <v>45760000</v>
      </c>
      <c r="T44" s="15">
        <v>44704000</v>
      </c>
      <c r="U44" s="19" t="s">
        <v>107</v>
      </c>
      <c r="V44" s="20">
        <v>45760000</v>
      </c>
      <c r="W44" s="20">
        <f t="shared" si="3"/>
        <v>58115200</v>
      </c>
      <c r="X44" s="29">
        <v>9609600</v>
      </c>
    </row>
    <row r="45" spans="1:24" x14ac:dyDescent="0.25">
      <c r="A45" t="s">
        <v>50</v>
      </c>
      <c r="B45" t="s">
        <v>55</v>
      </c>
      <c r="C45" s="1"/>
      <c r="D45" t="s">
        <v>27</v>
      </c>
      <c r="E45" t="s">
        <v>26</v>
      </c>
      <c r="F45">
        <v>30</v>
      </c>
      <c r="G45" t="s">
        <v>101</v>
      </c>
      <c r="H45" t="s">
        <v>25</v>
      </c>
      <c r="I45" s="9">
        <v>1135</v>
      </c>
      <c r="J45" s="3">
        <v>3.5</v>
      </c>
      <c r="K45" s="9">
        <f t="shared" si="0"/>
        <v>3972.5</v>
      </c>
      <c r="L45" t="s">
        <v>28</v>
      </c>
      <c r="M45" s="4" t="s">
        <v>92</v>
      </c>
      <c r="N45" s="23">
        <f t="shared" si="1"/>
        <v>128598168.9525</v>
      </c>
      <c r="O45" s="33">
        <v>101258400.75</v>
      </c>
      <c r="P45" s="27">
        <f t="shared" si="2"/>
        <v>90536753.775000006</v>
      </c>
      <c r="Q45" s="31">
        <v>71288782.5</v>
      </c>
      <c r="R45" s="14" t="s">
        <v>105</v>
      </c>
      <c r="S45" s="15">
        <v>202881250</v>
      </c>
      <c r="T45" s="15">
        <v>198199375</v>
      </c>
      <c r="U45" s="19" t="s">
        <v>107</v>
      </c>
      <c r="V45" s="20">
        <v>202881250</v>
      </c>
      <c r="W45" s="20">
        <f t="shared" si="3"/>
        <v>257659187.5</v>
      </c>
      <c r="X45" s="29">
        <v>42605062.5</v>
      </c>
    </row>
    <row r="46" spans="1:24" x14ac:dyDescent="0.25">
      <c r="A46" t="s">
        <v>50</v>
      </c>
      <c r="B46" t="s">
        <v>56</v>
      </c>
      <c r="C46" s="1" t="s">
        <v>16</v>
      </c>
      <c r="D46" t="s">
        <v>27</v>
      </c>
      <c r="E46" t="s">
        <v>26</v>
      </c>
      <c r="F46">
        <v>30</v>
      </c>
      <c r="G46" t="s">
        <v>101</v>
      </c>
      <c r="H46" t="s">
        <v>25</v>
      </c>
      <c r="I46" s="9">
        <v>215</v>
      </c>
      <c r="J46" s="3">
        <v>3.5</v>
      </c>
      <c r="K46" s="9">
        <f t="shared" si="0"/>
        <v>752.5</v>
      </c>
      <c r="L46" t="s">
        <v>28</v>
      </c>
      <c r="M46" s="4" t="s">
        <v>92</v>
      </c>
      <c r="N46" s="23">
        <f t="shared" si="1"/>
        <v>24360005.572500002</v>
      </c>
      <c r="O46" s="33">
        <v>19181106.75</v>
      </c>
      <c r="P46" s="27">
        <f t="shared" si="2"/>
        <v>17150133.975000001</v>
      </c>
      <c r="Q46" s="31">
        <v>13504042.5</v>
      </c>
      <c r="R46" s="14" t="s">
        <v>105</v>
      </c>
      <c r="S46" s="15">
        <v>38431250</v>
      </c>
      <c r="T46" s="15">
        <v>37544375</v>
      </c>
      <c r="U46" s="19" t="s">
        <v>107</v>
      </c>
      <c r="V46" s="20">
        <v>38431250</v>
      </c>
      <c r="W46" s="20">
        <f t="shared" si="3"/>
        <v>48807687.5</v>
      </c>
      <c r="X46" s="29">
        <v>8070562.5</v>
      </c>
    </row>
    <row r="47" spans="1:24" x14ac:dyDescent="0.25">
      <c r="A47" t="s">
        <v>50</v>
      </c>
      <c r="B47" t="s">
        <v>57</v>
      </c>
      <c r="C47" s="1"/>
      <c r="D47" t="s">
        <v>27</v>
      </c>
      <c r="E47" t="s">
        <v>26</v>
      </c>
      <c r="F47">
        <v>30</v>
      </c>
      <c r="G47" t="s">
        <v>101</v>
      </c>
      <c r="H47" t="s">
        <v>25</v>
      </c>
      <c r="I47" s="9">
        <v>1256</v>
      </c>
      <c r="J47" s="3">
        <v>3.5</v>
      </c>
      <c r="K47" s="9">
        <f t="shared" si="0"/>
        <v>4396</v>
      </c>
      <c r="L47" t="s">
        <v>28</v>
      </c>
      <c r="M47" s="4" t="s">
        <v>92</v>
      </c>
      <c r="N47" s="23">
        <f t="shared" si="1"/>
        <v>142307753.484</v>
      </c>
      <c r="O47" s="33">
        <v>112053349.2</v>
      </c>
      <c r="P47" s="27">
        <f t="shared" si="2"/>
        <v>100188689.64</v>
      </c>
      <c r="Q47" s="31">
        <v>78888732</v>
      </c>
      <c r="R47" s="14" t="s">
        <v>105</v>
      </c>
      <c r="S47" s="15">
        <v>224510000</v>
      </c>
      <c r="T47" s="15">
        <v>219329000</v>
      </c>
      <c r="U47" s="19" t="s">
        <v>107</v>
      </c>
      <c r="V47" s="20">
        <v>224510000</v>
      </c>
      <c r="W47" s="20">
        <f t="shared" si="3"/>
        <v>285127700</v>
      </c>
      <c r="X47" s="29">
        <v>47147100</v>
      </c>
    </row>
    <row r="48" spans="1:24" x14ac:dyDescent="0.25">
      <c r="A48" t="s">
        <v>58</v>
      </c>
      <c r="B48" t="s">
        <v>84</v>
      </c>
      <c r="C48" s="1" t="s">
        <v>16</v>
      </c>
      <c r="D48" t="s">
        <v>27</v>
      </c>
      <c r="E48" t="s">
        <v>26</v>
      </c>
      <c r="F48">
        <v>30</v>
      </c>
      <c r="G48" t="s">
        <v>101</v>
      </c>
      <c r="H48" t="s">
        <v>25</v>
      </c>
      <c r="I48" s="9">
        <v>83</v>
      </c>
      <c r="J48" s="3">
        <v>3</v>
      </c>
      <c r="K48" s="9">
        <f t="shared" si="0"/>
        <v>249</v>
      </c>
      <c r="L48" t="s">
        <v>28</v>
      </c>
      <c r="M48" s="4" t="s">
        <v>92</v>
      </c>
      <c r="N48" s="23">
        <f t="shared" si="1"/>
        <v>8805329.4810000006</v>
      </c>
      <c r="O48" s="33">
        <v>6933330.2999999998</v>
      </c>
      <c r="P48" s="27">
        <f t="shared" si="2"/>
        <v>6055488.2700000005</v>
      </c>
      <c r="Q48" s="31">
        <v>4768101</v>
      </c>
      <c r="R48" s="14" t="s">
        <v>105</v>
      </c>
      <c r="S48" s="15">
        <v>14296750</v>
      </c>
      <c r="T48" s="15">
        <v>13966825</v>
      </c>
      <c r="U48" s="19" t="s">
        <v>107</v>
      </c>
      <c r="V48" s="20">
        <v>14296750</v>
      </c>
      <c r="W48" s="20">
        <f t="shared" si="3"/>
        <v>18156872.5</v>
      </c>
      <c r="X48" s="29">
        <v>2670525</v>
      </c>
    </row>
    <row r="49" spans="1:24" x14ac:dyDescent="0.25">
      <c r="A49" t="s">
        <v>58</v>
      </c>
      <c r="B49" t="s">
        <v>59</v>
      </c>
      <c r="C49" s="1" t="s">
        <v>16</v>
      </c>
      <c r="D49" t="s">
        <v>27</v>
      </c>
      <c r="E49" t="s">
        <v>26</v>
      </c>
      <c r="F49">
        <v>30</v>
      </c>
      <c r="G49" t="s">
        <v>101</v>
      </c>
      <c r="H49" t="s">
        <v>25</v>
      </c>
      <c r="I49" s="9">
        <v>132</v>
      </c>
      <c r="J49" s="3">
        <v>3</v>
      </c>
      <c r="K49" s="9">
        <f t="shared" si="0"/>
        <v>396</v>
      </c>
      <c r="L49" t="s">
        <v>28</v>
      </c>
      <c r="M49" s="4" t="s">
        <v>92</v>
      </c>
      <c r="N49" s="23">
        <f t="shared" si="1"/>
        <v>14003656.524000002</v>
      </c>
      <c r="O49" s="33">
        <v>11026501.200000001</v>
      </c>
      <c r="P49" s="27">
        <f t="shared" si="2"/>
        <v>9630415.0800000001</v>
      </c>
      <c r="Q49" s="31">
        <v>7583004</v>
      </c>
      <c r="R49" s="14" t="s">
        <v>105</v>
      </c>
      <c r="S49" s="15">
        <v>22737000</v>
      </c>
      <c r="T49" s="15">
        <v>22212300</v>
      </c>
      <c r="U49" s="19" t="s">
        <v>107</v>
      </c>
      <c r="V49" s="20">
        <v>22737000</v>
      </c>
      <c r="W49" s="20">
        <f t="shared" si="3"/>
        <v>28875990</v>
      </c>
      <c r="X49" s="29">
        <v>4247100</v>
      </c>
    </row>
    <row r="50" spans="1:24" x14ac:dyDescent="0.25">
      <c r="A50" t="s">
        <v>58</v>
      </c>
      <c r="B50" t="s">
        <v>60</v>
      </c>
      <c r="D50" t="s">
        <v>27</v>
      </c>
      <c r="E50" t="s">
        <v>26</v>
      </c>
      <c r="F50">
        <v>30</v>
      </c>
      <c r="G50" t="s">
        <v>101</v>
      </c>
      <c r="H50" t="s">
        <v>25</v>
      </c>
      <c r="I50" s="9">
        <v>166</v>
      </c>
      <c r="J50" s="3">
        <v>3.5</v>
      </c>
      <c r="K50" s="9">
        <f t="shared" si="0"/>
        <v>581</v>
      </c>
      <c r="L50" t="s">
        <v>28</v>
      </c>
      <c r="M50" s="4" t="s">
        <v>92</v>
      </c>
      <c r="N50" s="23">
        <f t="shared" si="1"/>
        <v>18808190.349000003</v>
      </c>
      <c r="O50" s="33">
        <v>14809598.700000001</v>
      </c>
      <c r="P50" s="27">
        <f t="shared" si="2"/>
        <v>13241498.790000001</v>
      </c>
      <c r="Q50" s="31">
        <v>10426377</v>
      </c>
      <c r="R50" s="14" t="s">
        <v>105</v>
      </c>
      <c r="S50" s="15">
        <v>29672500</v>
      </c>
      <c r="T50" s="15">
        <v>28987750</v>
      </c>
      <c r="U50" s="19" t="s">
        <v>107</v>
      </c>
      <c r="V50" s="20">
        <v>29672500</v>
      </c>
      <c r="W50" s="20">
        <f t="shared" si="3"/>
        <v>37684075</v>
      </c>
      <c r="X50" s="29">
        <v>6231225</v>
      </c>
    </row>
    <row r="51" spans="1:24" x14ac:dyDescent="0.25">
      <c r="A51" t="s">
        <v>58</v>
      </c>
      <c r="B51" t="s">
        <v>61</v>
      </c>
      <c r="D51" t="s">
        <v>27</v>
      </c>
      <c r="E51" t="s">
        <v>26</v>
      </c>
      <c r="F51">
        <v>30</v>
      </c>
      <c r="G51" t="s">
        <v>101</v>
      </c>
      <c r="H51" t="s">
        <v>25</v>
      </c>
      <c r="I51" s="9">
        <v>430</v>
      </c>
      <c r="J51" s="3">
        <v>3.5</v>
      </c>
      <c r="K51" s="9">
        <f t="shared" si="0"/>
        <v>1505</v>
      </c>
      <c r="L51" t="s">
        <v>28</v>
      </c>
      <c r="M51" s="4" t="s">
        <v>92</v>
      </c>
      <c r="N51" s="23">
        <f t="shared" si="1"/>
        <v>48720011.145000003</v>
      </c>
      <c r="O51" s="33">
        <v>38362213.5</v>
      </c>
      <c r="P51" s="27">
        <f t="shared" si="2"/>
        <v>34300267.950000003</v>
      </c>
      <c r="Q51" s="31">
        <v>27008085</v>
      </c>
      <c r="R51" s="14" t="s">
        <v>105</v>
      </c>
      <c r="S51" s="15">
        <v>76862500</v>
      </c>
      <c r="T51" s="15">
        <v>75088750</v>
      </c>
      <c r="U51" s="19" t="s">
        <v>107</v>
      </c>
      <c r="V51" s="20">
        <v>76862500</v>
      </c>
      <c r="W51" s="20">
        <f t="shared" si="3"/>
        <v>97615375</v>
      </c>
      <c r="X51" s="29">
        <v>16141125</v>
      </c>
    </row>
    <row r="52" spans="1:24" x14ac:dyDescent="0.25">
      <c r="A52" t="s">
        <v>58</v>
      </c>
      <c r="B52" t="s">
        <v>62</v>
      </c>
      <c r="D52" t="s">
        <v>27</v>
      </c>
      <c r="E52" t="s">
        <v>26</v>
      </c>
      <c r="F52">
        <v>30</v>
      </c>
      <c r="G52" t="s">
        <v>101</v>
      </c>
      <c r="H52" t="s">
        <v>25</v>
      </c>
      <c r="I52" s="9">
        <v>136</v>
      </c>
      <c r="J52" s="3">
        <v>3.5</v>
      </c>
      <c r="K52" s="9">
        <f t="shared" si="0"/>
        <v>476</v>
      </c>
      <c r="L52" t="s">
        <v>28</v>
      </c>
      <c r="M52" s="4" t="s">
        <v>92</v>
      </c>
      <c r="N52" s="23">
        <f t="shared" si="1"/>
        <v>15409119.804000001</v>
      </c>
      <c r="O52" s="33">
        <v>12133165.200000001</v>
      </c>
      <c r="P52" s="27">
        <f t="shared" si="2"/>
        <v>10848456.84</v>
      </c>
      <c r="Q52" s="31">
        <v>8542092</v>
      </c>
      <c r="R52" s="14" t="s">
        <v>105</v>
      </c>
      <c r="S52" s="15">
        <v>24310000</v>
      </c>
      <c r="T52" s="15">
        <v>23749000</v>
      </c>
      <c r="U52" s="19" t="s">
        <v>107</v>
      </c>
      <c r="V52" s="20">
        <v>24310000</v>
      </c>
      <c r="W52" s="20">
        <f t="shared" si="3"/>
        <v>30873700</v>
      </c>
      <c r="X52" s="29">
        <v>5105100</v>
      </c>
    </row>
    <row r="53" spans="1:24" x14ac:dyDescent="0.25">
      <c r="A53" t="s">
        <v>58</v>
      </c>
      <c r="B53" t="s">
        <v>63</v>
      </c>
      <c r="D53" t="s">
        <v>27</v>
      </c>
      <c r="E53" t="s">
        <v>26</v>
      </c>
      <c r="F53">
        <v>30</v>
      </c>
      <c r="G53" t="s">
        <v>101</v>
      </c>
      <c r="H53" t="s">
        <v>25</v>
      </c>
      <c r="I53" s="9">
        <v>308</v>
      </c>
      <c r="J53" s="3">
        <v>3.5</v>
      </c>
      <c r="K53" s="9">
        <f t="shared" si="0"/>
        <v>1078</v>
      </c>
      <c r="L53" t="s">
        <v>28</v>
      </c>
      <c r="M53" s="4" t="s">
        <v>92</v>
      </c>
      <c r="N53" s="23">
        <f t="shared" si="1"/>
        <v>34897124.262000002</v>
      </c>
      <c r="O53" s="33">
        <v>27478050.600000001</v>
      </c>
      <c r="P53" s="27">
        <f t="shared" si="2"/>
        <v>24568564.02</v>
      </c>
      <c r="Q53" s="31">
        <v>19345326</v>
      </c>
      <c r="R53" s="14" t="s">
        <v>105</v>
      </c>
      <c r="S53" s="15">
        <v>55055000</v>
      </c>
      <c r="T53" s="15">
        <v>53784500</v>
      </c>
      <c r="U53" s="19" t="s">
        <v>107</v>
      </c>
      <c r="V53" s="20">
        <v>55055000</v>
      </c>
      <c r="W53" s="20">
        <f t="shared" si="3"/>
        <v>69919850</v>
      </c>
      <c r="X53" s="29">
        <v>11561550</v>
      </c>
    </row>
    <row r="54" spans="1:24" x14ac:dyDescent="0.25">
      <c r="A54" t="s">
        <v>58</v>
      </c>
      <c r="B54" s="5" t="s">
        <v>64</v>
      </c>
      <c r="D54" t="s">
        <v>27</v>
      </c>
      <c r="E54" t="s">
        <v>26</v>
      </c>
      <c r="F54">
        <v>30</v>
      </c>
      <c r="G54" t="s">
        <v>101</v>
      </c>
      <c r="H54" t="s">
        <v>25</v>
      </c>
      <c r="I54" s="9">
        <v>390</v>
      </c>
      <c r="J54" s="3">
        <v>3.5</v>
      </c>
      <c r="K54" s="9">
        <f t="shared" si="0"/>
        <v>1365</v>
      </c>
      <c r="L54" t="s">
        <v>28</v>
      </c>
      <c r="M54" s="4" t="s">
        <v>92</v>
      </c>
      <c r="N54" s="23">
        <f t="shared" si="1"/>
        <v>44187917.085000001</v>
      </c>
      <c r="O54" s="33">
        <v>34793635.5</v>
      </c>
      <c r="P54" s="27">
        <f t="shared" si="2"/>
        <v>31109545.350000001</v>
      </c>
      <c r="Q54" s="31">
        <v>24495705</v>
      </c>
      <c r="R54" s="14" t="s">
        <v>105</v>
      </c>
      <c r="S54" s="15">
        <v>69712500</v>
      </c>
      <c r="T54" s="15">
        <v>68103750</v>
      </c>
      <c r="U54" s="19" t="s">
        <v>107</v>
      </c>
      <c r="V54" s="20">
        <v>69712500</v>
      </c>
      <c r="W54" s="20">
        <f t="shared" si="3"/>
        <v>88534875</v>
      </c>
      <c r="X54" s="29">
        <v>14639625</v>
      </c>
    </row>
    <row r="55" spans="1:24" x14ac:dyDescent="0.25">
      <c r="A55" t="s">
        <v>65</v>
      </c>
      <c r="B55" t="s">
        <v>66</v>
      </c>
      <c r="C55" s="1" t="s">
        <v>16</v>
      </c>
      <c r="D55" t="s">
        <v>27</v>
      </c>
      <c r="E55" t="s">
        <v>26</v>
      </c>
      <c r="F55">
        <v>30</v>
      </c>
      <c r="G55" t="s">
        <v>101</v>
      </c>
      <c r="H55" t="s">
        <v>25</v>
      </c>
      <c r="I55" s="9">
        <v>94</v>
      </c>
      <c r="J55" s="3">
        <v>3</v>
      </c>
      <c r="K55" s="9">
        <f t="shared" si="0"/>
        <v>282</v>
      </c>
      <c r="L55" t="s">
        <v>28</v>
      </c>
      <c r="M55" s="4" t="s">
        <v>92</v>
      </c>
      <c r="N55" s="23">
        <f t="shared" si="1"/>
        <v>9972300.8580000009</v>
      </c>
      <c r="O55" s="33">
        <v>7852205.4000000004</v>
      </c>
      <c r="P55" s="27">
        <f t="shared" si="2"/>
        <v>6858022.8600000003</v>
      </c>
      <c r="Q55" s="31">
        <v>5400018</v>
      </c>
      <c r="R55" s="14" t="s">
        <v>105</v>
      </c>
      <c r="S55" s="15">
        <v>16191500</v>
      </c>
      <c r="T55" s="15">
        <v>15817850</v>
      </c>
      <c r="U55" s="19" t="s">
        <v>107</v>
      </c>
      <c r="V55" s="20">
        <v>16191500</v>
      </c>
      <c r="W55" s="20">
        <f t="shared" si="3"/>
        <v>20563205</v>
      </c>
      <c r="X55" s="29">
        <v>3024450</v>
      </c>
    </row>
    <row r="56" spans="1:24" x14ac:dyDescent="0.25">
      <c r="A56" t="s">
        <v>65</v>
      </c>
      <c r="B56" t="s">
        <v>67</v>
      </c>
      <c r="D56" t="s">
        <v>27</v>
      </c>
      <c r="E56" t="s">
        <v>26</v>
      </c>
      <c r="F56">
        <v>30</v>
      </c>
      <c r="G56" t="s">
        <v>101</v>
      </c>
      <c r="H56" t="s">
        <v>25</v>
      </c>
      <c r="I56" s="9">
        <v>830</v>
      </c>
      <c r="J56" s="3">
        <v>3.5</v>
      </c>
      <c r="K56" s="9">
        <f t="shared" si="0"/>
        <v>2905</v>
      </c>
      <c r="L56" t="s">
        <v>28</v>
      </c>
      <c r="M56" s="4" t="s">
        <v>92</v>
      </c>
      <c r="N56" s="23">
        <f t="shared" si="1"/>
        <v>94040951.745000005</v>
      </c>
      <c r="O56" s="33">
        <v>74047993.5</v>
      </c>
      <c r="P56" s="27">
        <f t="shared" si="2"/>
        <v>66207493.950000003</v>
      </c>
      <c r="Q56" s="31">
        <v>52131885</v>
      </c>
      <c r="R56" s="14" t="s">
        <v>105</v>
      </c>
      <c r="S56" s="15">
        <v>148362500</v>
      </c>
      <c r="T56" s="15">
        <v>144938750</v>
      </c>
      <c r="U56" s="19" t="s">
        <v>107</v>
      </c>
      <c r="V56" s="20">
        <v>148362500</v>
      </c>
      <c r="W56" s="20">
        <f t="shared" si="3"/>
        <v>188420375</v>
      </c>
      <c r="X56" s="29">
        <v>31156125</v>
      </c>
    </row>
    <row r="57" spans="1:24" x14ac:dyDescent="0.25">
      <c r="A57" t="s">
        <v>68</v>
      </c>
      <c r="B57" t="s">
        <v>69</v>
      </c>
      <c r="D57" t="s">
        <v>27</v>
      </c>
      <c r="E57" t="s">
        <v>26</v>
      </c>
      <c r="F57">
        <v>30</v>
      </c>
      <c r="G57" t="s">
        <v>101</v>
      </c>
      <c r="H57" t="s">
        <v>25</v>
      </c>
      <c r="I57" s="9">
        <v>272</v>
      </c>
      <c r="J57" s="3">
        <v>3</v>
      </c>
      <c r="K57" s="9">
        <f t="shared" si="0"/>
        <v>816</v>
      </c>
      <c r="L57" t="s">
        <v>28</v>
      </c>
      <c r="M57" s="4" t="s">
        <v>92</v>
      </c>
      <c r="N57" s="23">
        <f t="shared" si="1"/>
        <v>28856019.504000001</v>
      </c>
      <c r="O57" s="33">
        <v>22721275.199999999</v>
      </c>
      <c r="P57" s="27">
        <f t="shared" si="2"/>
        <v>19844491.68</v>
      </c>
      <c r="Q57" s="31">
        <v>15625584</v>
      </c>
      <c r="R57" s="14" t="s">
        <v>105</v>
      </c>
      <c r="S57" s="15">
        <v>46852000</v>
      </c>
      <c r="T57" s="15">
        <v>45770800</v>
      </c>
      <c r="U57" s="19" t="s">
        <v>107</v>
      </c>
      <c r="V57" s="20">
        <v>46852000</v>
      </c>
      <c r="W57" s="20">
        <f t="shared" si="3"/>
        <v>59502040</v>
      </c>
      <c r="X57" s="29">
        <v>8751600</v>
      </c>
    </row>
    <row r="58" spans="1:24" x14ac:dyDescent="0.25">
      <c r="A58" t="s">
        <v>68</v>
      </c>
      <c r="B58" t="s">
        <v>88</v>
      </c>
      <c r="D58" t="s">
        <v>27</v>
      </c>
      <c r="E58" t="s">
        <v>26</v>
      </c>
      <c r="F58">
        <v>30</v>
      </c>
      <c r="G58" t="s">
        <v>101</v>
      </c>
      <c r="H58" t="s">
        <v>25</v>
      </c>
      <c r="I58" s="9">
        <v>187</v>
      </c>
      <c r="J58" s="3">
        <v>3</v>
      </c>
      <c r="K58" s="9">
        <f t="shared" si="0"/>
        <v>561</v>
      </c>
      <c r="L58" t="s">
        <v>28</v>
      </c>
      <c r="M58" s="4" t="s">
        <v>92</v>
      </c>
      <c r="N58" s="23">
        <f t="shared" si="1"/>
        <v>19838513.409000002</v>
      </c>
      <c r="O58" s="33">
        <v>15620876.700000001</v>
      </c>
      <c r="P58" s="27">
        <f t="shared" si="2"/>
        <v>13643088.029999999</v>
      </c>
      <c r="Q58" s="31">
        <v>10742589</v>
      </c>
      <c r="R58" s="14" t="s">
        <v>105</v>
      </c>
      <c r="S58" s="15">
        <v>32210750</v>
      </c>
      <c r="T58" s="15">
        <v>31467425</v>
      </c>
      <c r="U58" s="19" t="s">
        <v>107</v>
      </c>
      <c r="V58" s="20">
        <v>32210750</v>
      </c>
      <c r="W58" s="20">
        <f t="shared" si="3"/>
        <v>40907652.5</v>
      </c>
      <c r="X58" s="29">
        <v>6016725</v>
      </c>
    </row>
    <row r="59" spans="1:24" x14ac:dyDescent="0.25">
      <c r="A59" t="s">
        <v>68</v>
      </c>
      <c r="B59" t="s">
        <v>87</v>
      </c>
      <c r="D59" t="s">
        <v>27</v>
      </c>
      <c r="E59" t="s">
        <v>26</v>
      </c>
      <c r="F59">
        <v>30</v>
      </c>
      <c r="G59" t="s">
        <v>101</v>
      </c>
      <c r="H59" t="s">
        <v>25</v>
      </c>
      <c r="I59" s="9">
        <v>442</v>
      </c>
      <c r="J59" s="3">
        <v>3</v>
      </c>
      <c r="K59" s="9">
        <f t="shared" ref="K59:K81" si="4">I59*J59</f>
        <v>1326</v>
      </c>
      <c r="L59" t="s">
        <v>28</v>
      </c>
      <c r="M59" s="4" t="s">
        <v>92</v>
      </c>
      <c r="N59" s="23">
        <f t="shared" si="1"/>
        <v>46891031.694000006</v>
      </c>
      <c r="O59" s="33">
        <v>36922072.200000003</v>
      </c>
      <c r="P59" s="27">
        <f t="shared" si="2"/>
        <v>32247298.98</v>
      </c>
      <c r="Q59" s="31">
        <v>25391574</v>
      </c>
      <c r="R59" s="14" t="s">
        <v>105</v>
      </c>
      <c r="S59" s="15">
        <v>76134500</v>
      </c>
      <c r="T59" s="15">
        <v>74377550</v>
      </c>
      <c r="U59" s="19" t="s">
        <v>107</v>
      </c>
      <c r="V59" s="20">
        <v>76134500</v>
      </c>
      <c r="W59" s="20">
        <f t="shared" si="3"/>
        <v>96690815</v>
      </c>
      <c r="X59" s="29">
        <v>14221350</v>
      </c>
    </row>
    <row r="60" spans="1:24" x14ac:dyDescent="0.25">
      <c r="A60" t="s">
        <v>68</v>
      </c>
      <c r="B60" t="s">
        <v>86</v>
      </c>
      <c r="D60" t="s">
        <v>27</v>
      </c>
      <c r="E60" t="s">
        <v>26</v>
      </c>
      <c r="F60">
        <v>30</v>
      </c>
      <c r="G60" t="s">
        <v>101</v>
      </c>
      <c r="H60" t="s">
        <v>25</v>
      </c>
      <c r="I60" s="9">
        <v>527</v>
      </c>
      <c r="J60" s="3">
        <v>3</v>
      </c>
      <c r="K60" s="9">
        <f t="shared" si="4"/>
        <v>1581</v>
      </c>
      <c r="L60" t="s">
        <v>28</v>
      </c>
      <c r="M60" s="4" t="s">
        <v>92</v>
      </c>
      <c r="N60" s="23">
        <f t="shared" si="1"/>
        <v>55908537.789000005</v>
      </c>
      <c r="O60" s="33">
        <v>44022470.700000003</v>
      </c>
      <c r="P60" s="27">
        <f t="shared" si="2"/>
        <v>38448702.630000003</v>
      </c>
      <c r="Q60" s="31">
        <v>30274569</v>
      </c>
      <c r="R60" s="14" t="s">
        <v>105</v>
      </c>
      <c r="S60" s="15">
        <v>90775750</v>
      </c>
      <c r="T60" s="15">
        <v>88680925</v>
      </c>
      <c r="U60" s="19" t="s">
        <v>107</v>
      </c>
      <c r="V60" s="20">
        <v>90775750</v>
      </c>
      <c r="W60" s="20">
        <f t="shared" si="3"/>
        <v>115285202.5</v>
      </c>
      <c r="X60" s="29">
        <v>16956225</v>
      </c>
    </row>
    <row r="61" spans="1:24" x14ac:dyDescent="0.25">
      <c r="A61" t="s">
        <v>68</v>
      </c>
      <c r="B61" t="s">
        <v>85</v>
      </c>
      <c r="D61" t="s">
        <v>27</v>
      </c>
      <c r="E61" t="s">
        <v>26</v>
      </c>
      <c r="F61">
        <v>30</v>
      </c>
      <c r="G61" t="s">
        <v>101</v>
      </c>
      <c r="H61" t="s">
        <v>25</v>
      </c>
      <c r="I61" s="9">
        <v>138</v>
      </c>
      <c r="J61" s="3">
        <v>3</v>
      </c>
      <c r="K61" s="9">
        <f t="shared" si="4"/>
        <v>414</v>
      </c>
      <c r="L61" t="s">
        <v>28</v>
      </c>
      <c r="M61" s="4" t="s">
        <v>92</v>
      </c>
      <c r="N61" s="23">
        <f t="shared" si="1"/>
        <v>14640186.366</v>
      </c>
      <c r="O61" s="33">
        <v>11527705.800000001</v>
      </c>
      <c r="P61" s="27">
        <f t="shared" si="2"/>
        <v>10068161.220000001</v>
      </c>
      <c r="Q61" s="31">
        <v>7927686</v>
      </c>
      <c r="R61" s="14" t="s">
        <v>105</v>
      </c>
      <c r="S61" s="15">
        <v>23770500</v>
      </c>
      <c r="T61" s="15">
        <v>23221950</v>
      </c>
      <c r="U61" s="19" t="s">
        <v>107</v>
      </c>
      <c r="V61" s="20">
        <v>23770500</v>
      </c>
      <c r="W61" s="20">
        <f t="shared" si="3"/>
        <v>30188535</v>
      </c>
      <c r="X61" s="29">
        <v>4440150</v>
      </c>
    </row>
    <row r="62" spans="1:24" x14ac:dyDescent="0.25">
      <c r="A62" t="s">
        <v>68</v>
      </c>
      <c r="B62" t="s">
        <v>89</v>
      </c>
      <c r="D62" t="s">
        <v>27</v>
      </c>
      <c r="E62" t="s">
        <v>26</v>
      </c>
      <c r="F62">
        <v>30</v>
      </c>
      <c r="G62" t="s">
        <v>101</v>
      </c>
      <c r="H62" t="s">
        <v>25</v>
      </c>
      <c r="I62" s="9">
        <v>105</v>
      </c>
      <c r="J62" s="3">
        <v>3.5</v>
      </c>
      <c r="K62" s="9">
        <f t="shared" si="4"/>
        <v>367.5</v>
      </c>
      <c r="L62" t="s">
        <v>28</v>
      </c>
      <c r="M62" s="4" t="s">
        <v>92</v>
      </c>
      <c r="N62" s="23">
        <f t="shared" si="1"/>
        <v>11896746.907500001</v>
      </c>
      <c r="O62" s="33">
        <v>9367517.25</v>
      </c>
      <c r="P62" s="27">
        <f t="shared" si="2"/>
        <v>8375646.8250000002</v>
      </c>
      <c r="Q62" s="31">
        <v>6594997.5</v>
      </c>
      <c r="R62" s="14" t="s">
        <v>105</v>
      </c>
      <c r="S62" s="15">
        <v>18768750</v>
      </c>
      <c r="T62" s="15">
        <v>18335625</v>
      </c>
      <c r="U62" s="19" t="s">
        <v>107</v>
      </c>
      <c r="V62" s="20">
        <v>18768750</v>
      </c>
      <c r="W62" s="20">
        <f t="shared" si="3"/>
        <v>23836312.5</v>
      </c>
      <c r="X62" s="29">
        <v>3941437.5</v>
      </c>
    </row>
    <row r="63" spans="1:24" x14ac:dyDescent="0.25">
      <c r="A63" t="s">
        <v>68</v>
      </c>
      <c r="B63" t="s">
        <v>90</v>
      </c>
      <c r="D63" t="s">
        <v>27</v>
      </c>
      <c r="E63" t="s">
        <v>26</v>
      </c>
      <c r="F63">
        <v>30</v>
      </c>
      <c r="G63" t="s">
        <v>101</v>
      </c>
      <c r="H63" t="s">
        <v>25</v>
      </c>
      <c r="I63" s="9">
        <v>168</v>
      </c>
      <c r="J63" s="3">
        <v>3.5</v>
      </c>
      <c r="K63" s="9">
        <f t="shared" si="4"/>
        <v>588</v>
      </c>
      <c r="L63" t="s">
        <v>28</v>
      </c>
      <c r="M63" s="4" t="s">
        <v>92</v>
      </c>
      <c r="N63" s="23">
        <f t="shared" si="1"/>
        <v>19034795.052000001</v>
      </c>
      <c r="O63" s="33">
        <v>14988027.6</v>
      </c>
      <c r="P63" s="27">
        <f t="shared" si="2"/>
        <v>13401034.92</v>
      </c>
      <c r="Q63" s="31">
        <v>10551996</v>
      </c>
      <c r="R63" s="14" t="s">
        <v>105</v>
      </c>
      <c r="S63" s="15">
        <v>30030000</v>
      </c>
      <c r="T63" s="15">
        <v>29337000</v>
      </c>
      <c r="U63" s="19" t="s">
        <v>107</v>
      </c>
      <c r="V63" s="20">
        <v>30030000</v>
      </c>
      <c r="W63" s="20">
        <f t="shared" si="3"/>
        <v>38138100</v>
      </c>
      <c r="X63" s="29">
        <v>6306300</v>
      </c>
    </row>
    <row r="64" spans="1:24" x14ac:dyDescent="0.25">
      <c r="A64" t="s">
        <v>68</v>
      </c>
      <c r="B64" s="14" t="s">
        <v>117</v>
      </c>
      <c r="D64" t="s">
        <v>27</v>
      </c>
      <c r="E64" t="s">
        <v>26</v>
      </c>
      <c r="F64">
        <v>30</v>
      </c>
      <c r="G64" t="s">
        <v>101</v>
      </c>
      <c r="H64" t="s">
        <v>25</v>
      </c>
      <c r="I64" s="9">
        <v>238</v>
      </c>
      <c r="J64" s="3">
        <v>3.5</v>
      </c>
      <c r="K64" s="9">
        <f t="shared" si="4"/>
        <v>833</v>
      </c>
      <c r="L64" t="s">
        <v>28</v>
      </c>
      <c r="M64" s="4" t="s">
        <v>92</v>
      </c>
      <c r="N64" s="23">
        <f t="shared" si="1"/>
        <v>26965959.657000002</v>
      </c>
      <c r="O64" s="33">
        <v>21233039.100000001</v>
      </c>
      <c r="P64" s="27">
        <f t="shared" si="2"/>
        <v>18984799.469999999</v>
      </c>
      <c r="Q64" s="31">
        <v>14948661</v>
      </c>
      <c r="R64" s="14" t="s">
        <v>105</v>
      </c>
      <c r="S64" s="15">
        <v>42542500</v>
      </c>
      <c r="T64" s="15">
        <v>41560750</v>
      </c>
      <c r="U64" s="19" t="s">
        <v>107</v>
      </c>
      <c r="V64" s="20">
        <v>42542500</v>
      </c>
      <c r="W64" s="20">
        <f t="shared" si="3"/>
        <v>54028975</v>
      </c>
      <c r="X64" s="29">
        <v>8933925</v>
      </c>
    </row>
    <row r="65" spans="1:24" x14ac:dyDescent="0.25">
      <c r="A65" t="s">
        <v>68</v>
      </c>
      <c r="B65" s="14" t="s">
        <v>118</v>
      </c>
      <c r="D65" t="s">
        <v>27</v>
      </c>
      <c r="E65" t="s">
        <v>26</v>
      </c>
      <c r="F65">
        <v>30</v>
      </c>
      <c r="G65" t="s">
        <v>101</v>
      </c>
      <c r="H65" t="s">
        <v>25</v>
      </c>
      <c r="I65" s="9">
        <v>384</v>
      </c>
      <c r="J65" s="3">
        <v>3.5</v>
      </c>
      <c r="K65" s="9">
        <f t="shared" si="4"/>
        <v>1344</v>
      </c>
      <c r="L65" t="s">
        <v>28</v>
      </c>
      <c r="M65" s="4" t="s">
        <v>92</v>
      </c>
      <c r="N65" s="23">
        <f t="shared" si="1"/>
        <v>43508102.976000004</v>
      </c>
      <c r="O65" s="33">
        <v>34258348.800000004</v>
      </c>
      <c r="P65" s="27">
        <f t="shared" si="2"/>
        <v>30630936.960000001</v>
      </c>
      <c r="Q65" s="31">
        <v>24118848</v>
      </c>
      <c r="R65" s="14" t="s">
        <v>105</v>
      </c>
      <c r="S65" s="15">
        <v>68640000</v>
      </c>
      <c r="T65" s="15">
        <v>67056000</v>
      </c>
      <c r="U65" s="19" t="s">
        <v>107</v>
      </c>
      <c r="V65" s="20">
        <v>68640000</v>
      </c>
      <c r="W65" s="20">
        <f t="shared" si="3"/>
        <v>87172800</v>
      </c>
      <c r="X65" s="29">
        <v>14414400</v>
      </c>
    </row>
    <row r="66" spans="1:24" x14ac:dyDescent="0.25">
      <c r="A66" t="s">
        <v>68</v>
      </c>
      <c r="B66" s="14" t="s">
        <v>119</v>
      </c>
      <c r="D66" t="s">
        <v>27</v>
      </c>
      <c r="E66" t="s">
        <v>26</v>
      </c>
      <c r="F66">
        <v>30</v>
      </c>
      <c r="G66" t="s">
        <v>101</v>
      </c>
      <c r="H66" t="s">
        <v>25</v>
      </c>
      <c r="I66" s="9">
        <v>150</v>
      </c>
      <c r="J66" s="3">
        <v>3.5</v>
      </c>
      <c r="K66" s="9">
        <f t="shared" si="4"/>
        <v>525</v>
      </c>
      <c r="L66" t="s">
        <v>28</v>
      </c>
      <c r="M66" s="4" t="s">
        <v>92</v>
      </c>
      <c r="N66" s="23">
        <f t="shared" si="1"/>
        <v>16995352.725000001</v>
      </c>
      <c r="O66" s="33">
        <v>13382167.5</v>
      </c>
      <c r="P66" s="27">
        <f t="shared" si="2"/>
        <v>11965209.75</v>
      </c>
      <c r="Q66" s="31">
        <v>9421425</v>
      </c>
      <c r="R66" s="14" t="s">
        <v>105</v>
      </c>
      <c r="S66" s="15">
        <v>26812500</v>
      </c>
      <c r="T66" s="15">
        <v>26193750</v>
      </c>
      <c r="U66" s="19" t="s">
        <v>107</v>
      </c>
      <c r="V66" s="20">
        <v>26812500</v>
      </c>
      <c r="W66" s="20">
        <f t="shared" si="3"/>
        <v>34051875</v>
      </c>
      <c r="X66" s="29">
        <v>5630625</v>
      </c>
    </row>
    <row r="67" spans="1:24" x14ac:dyDescent="0.25">
      <c r="A67" t="s">
        <v>68</v>
      </c>
      <c r="B67" t="s">
        <v>79</v>
      </c>
      <c r="D67" t="s">
        <v>27</v>
      </c>
      <c r="E67" t="s">
        <v>26</v>
      </c>
      <c r="F67">
        <v>30</v>
      </c>
      <c r="G67" t="s">
        <v>101</v>
      </c>
      <c r="H67" t="s">
        <v>25</v>
      </c>
      <c r="I67" s="9">
        <v>80</v>
      </c>
      <c r="J67" s="3">
        <v>3</v>
      </c>
      <c r="K67" s="9">
        <f t="shared" si="4"/>
        <v>240</v>
      </c>
      <c r="L67" t="s">
        <v>28</v>
      </c>
      <c r="M67" s="4" t="s">
        <v>92</v>
      </c>
      <c r="N67" s="23">
        <f t="shared" ref="N67:N81" si="5">O67*1.27</f>
        <v>8487064.5600000005</v>
      </c>
      <c r="O67" s="33">
        <v>6682728</v>
      </c>
      <c r="P67" s="27">
        <f t="shared" ref="P67:P81" si="6">Q67*1.27</f>
        <v>5836615.2000000002</v>
      </c>
      <c r="Q67" s="31">
        <v>4595760</v>
      </c>
      <c r="R67" s="14" t="s">
        <v>105</v>
      </c>
      <c r="S67" s="15">
        <v>13780000</v>
      </c>
      <c r="T67" s="15">
        <v>13462000</v>
      </c>
      <c r="U67" s="19" t="s">
        <v>107</v>
      </c>
      <c r="V67" s="20">
        <v>13780000</v>
      </c>
      <c r="W67" s="20">
        <f t="shared" ref="W67:W81" si="7">V67*1.27</f>
        <v>17500600</v>
      </c>
      <c r="X67" s="29">
        <v>2574000</v>
      </c>
    </row>
    <row r="68" spans="1:24" x14ac:dyDescent="0.25">
      <c r="A68" t="s">
        <v>68</v>
      </c>
      <c r="B68" s="14" t="s">
        <v>120</v>
      </c>
      <c r="D68" t="s">
        <v>27</v>
      </c>
      <c r="E68" t="s">
        <v>26</v>
      </c>
      <c r="F68">
        <v>30</v>
      </c>
      <c r="G68" t="s">
        <v>101</v>
      </c>
      <c r="H68" t="s">
        <v>25</v>
      </c>
      <c r="I68" s="9">
        <v>124</v>
      </c>
      <c r="J68" s="3">
        <v>3.5</v>
      </c>
      <c r="K68" s="9">
        <f t="shared" si="4"/>
        <v>434</v>
      </c>
      <c r="L68" t="s">
        <v>28</v>
      </c>
      <c r="M68" s="4" t="s">
        <v>92</v>
      </c>
      <c r="N68" s="23">
        <f t="shared" si="5"/>
        <v>14049491.586000001</v>
      </c>
      <c r="O68" s="33">
        <v>11062591.800000001</v>
      </c>
      <c r="P68" s="27">
        <f t="shared" si="6"/>
        <v>9891240.0600000005</v>
      </c>
      <c r="Q68" s="31">
        <v>7788378</v>
      </c>
      <c r="R68" s="14" t="s">
        <v>105</v>
      </c>
      <c r="S68" s="15">
        <v>22165000</v>
      </c>
      <c r="T68" s="15">
        <v>21653500</v>
      </c>
      <c r="U68" s="19" t="s">
        <v>107</v>
      </c>
      <c r="V68" s="20">
        <v>22165000</v>
      </c>
      <c r="W68" s="20">
        <f t="shared" si="7"/>
        <v>28149550</v>
      </c>
      <c r="X68" s="29">
        <v>4654650</v>
      </c>
    </row>
    <row r="69" spans="1:24" x14ac:dyDescent="0.25">
      <c r="A69" t="s">
        <v>68</v>
      </c>
      <c r="B69" t="s">
        <v>70</v>
      </c>
      <c r="D69" t="s">
        <v>27</v>
      </c>
      <c r="E69" t="s">
        <v>26</v>
      </c>
      <c r="F69">
        <v>30</v>
      </c>
      <c r="G69" t="s">
        <v>101</v>
      </c>
      <c r="H69" t="s">
        <v>25</v>
      </c>
      <c r="I69" s="9">
        <v>210</v>
      </c>
      <c r="J69" s="3">
        <v>3.5</v>
      </c>
      <c r="K69" s="9">
        <f t="shared" si="4"/>
        <v>735</v>
      </c>
      <c r="L69" t="s">
        <v>28</v>
      </c>
      <c r="M69" s="4" t="s">
        <v>92</v>
      </c>
      <c r="N69" s="23">
        <f t="shared" si="5"/>
        <v>23793493.815000001</v>
      </c>
      <c r="O69" s="33">
        <v>18735034.5</v>
      </c>
      <c r="P69" s="27">
        <f t="shared" si="6"/>
        <v>16751293.65</v>
      </c>
      <c r="Q69" s="31">
        <v>13189995</v>
      </c>
      <c r="R69" s="14" t="s">
        <v>105</v>
      </c>
      <c r="S69" s="15">
        <v>37537500</v>
      </c>
      <c r="T69" s="15">
        <v>36671250</v>
      </c>
      <c r="U69" s="19" t="s">
        <v>107</v>
      </c>
      <c r="V69" s="20">
        <v>37537500</v>
      </c>
      <c r="W69" s="20">
        <f t="shared" si="7"/>
        <v>47672625</v>
      </c>
      <c r="X69" s="29">
        <v>7882875</v>
      </c>
    </row>
    <row r="70" spans="1:24" x14ac:dyDescent="0.25">
      <c r="A70" t="s">
        <v>68</v>
      </c>
      <c r="B70" s="14" t="s">
        <v>121</v>
      </c>
      <c r="D70" t="s">
        <v>27</v>
      </c>
      <c r="E70" t="s">
        <v>26</v>
      </c>
      <c r="F70">
        <v>30</v>
      </c>
      <c r="G70" t="s">
        <v>101</v>
      </c>
      <c r="H70" t="s">
        <v>25</v>
      </c>
      <c r="I70" s="9">
        <v>55</v>
      </c>
      <c r="J70" s="3">
        <v>3.5</v>
      </c>
      <c r="K70" s="9">
        <f t="shared" si="4"/>
        <v>192.5</v>
      </c>
      <c r="L70" t="s">
        <v>28</v>
      </c>
      <c r="M70" s="4" t="s">
        <v>92</v>
      </c>
      <c r="N70" s="23">
        <f t="shared" si="5"/>
        <v>6231629.3325000005</v>
      </c>
      <c r="O70" s="33">
        <v>4906794.75</v>
      </c>
      <c r="P70" s="27">
        <f t="shared" si="6"/>
        <v>4387243.5750000002</v>
      </c>
      <c r="Q70" s="31">
        <v>3454522.5</v>
      </c>
      <c r="R70" s="14" t="s">
        <v>105</v>
      </c>
      <c r="S70" s="15">
        <v>9831250</v>
      </c>
      <c r="T70" s="15">
        <v>9604375</v>
      </c>
      <c r="U70" s="19" t="s">
        <v>107</v>
      </c>
      <c r="V70" s="20">
        <v>9831250</v>
      </c>
      <c r="W70" s="20">
        <f t="shared" si="7"/>
        <v>12485687.5</v>
      </c>
      <c r="X70" s="29">
        <v>2064562.5</v>
      </c>
    </row>
    <row r="71" spans="1:24" x14ac:dyDescent="0.25">
      <c r="A71" t="s">
        <v>68</v>
      </c>
      <c r="B71" s="14" t="s">
        <v>122</v>
      </c>
      <c r="D71" t="s">
        <v>27</v>
      </c>
      <c r="E71" t="s">
        <v>26</v>
      </c>
      <c r="F71">
        <v>30</v>
      </c>
      <c r="G71" t="s">
        <v>101</v>
      </c>
      <c r="H71" t="s">
        <v>25</v>
      </c>
      <c r="I71" s="9">
        <v>84</v>
      </c>
      <c r="J71" s="3">
        <v>3.5</v>
      </c>
      <c r="K71" s="9">
        <f t="shared" si="4"/>
        <v>294</v>
      </c>
      <c r="L71" t="s">
        <v>28</v>
      </c>
      <c r="M71" s="4" t="s">
        <v>92</v>
      </c>
      <c r="N71" s="23">
        <f t="shared" si="5"/>
        <v>9517397.5260000005</v>
      </c>
      <c r="O71" s="33">
        <v>7494013.7999999998</v>
      </c>
      <c r="P71" s="27">
        <f t="shared" si="6"/>
        <v>6700517.46</v>
      </c>
      <c r="Q71" s="31">
        <v>5275998</v>
      </c>
      <c r="R71" s="14" t="s">
        <v>105</v>
      </c>
      <c r="S71" s="15">
        <v>15015000</v>
      </c>
      <c r="T71" s="15">
        <v>14668500</v>
      </c>
      <c r="U71" s="19" t="s">
        <v>107</v>
      </c>
      <c r="V71" s="20">
        <v>15015000</v>
      </c>
      <c r="W71" s="20">
        <f t="shared" si="7"/>
        <v>19069050</v>
      </c>
      <c r="X71" s="29">
        <v>3153150</v>
      </c>
    </row>
    <row r="72" spans="1:24" x14ac:dyDescent="0.25">
      <c r="A72" t="s">
        <v>68</v>
      </c>
      <c r="B72" s="14" t="s">
        <v>123</v>
      </c>
      <c r="D72" t="s">
        <v>27</v>
      </c>
      <c r="E72" t="s">
        <v>26</v>
      </c>
      <c r="F72">
        <v>30</v>
      </c>
      <c r="G72" t="s">
        <v>101</v>
      </c>
      <c r="H72" t="s">
        <v>25</v>
      </c>
      <c r="I72" s="9">
        <v>40</v>
      </c>
      <c r="J72" s="3">
        <v>3.5</v>
      </c>
      <c r="K72" s="9">
        <f t="shared" si="4"/>
        <v>140</v>
      </c>
      <c r="L72" t="s">
        <v>28</v>
      </c>
      <c r="M72" s="4" t="s">
        <v>92</v>
      </c>
      <c r="N72" s="23">
        <f t="shared" si="5"/>
        <v>4532094.0600000005</v>
      </c>
      <c r="O72" s="33">
        <v>3568578</v>
      </c>
      <c r="P72" s="27">
        <f t="shared" si="6"/>
        <v>3190722.6</v>
      </c>
      <c r="Q72" s="31">
        <v>2512380</v>
      </c>
      <c r="R72" s="14" t="s">
        <v>105</v>
      </c>
      <c r="S72" s="15">
        <v>7150000</v>
      </c>
      <c r="T72" s="15">
        <v>6985000</v>
      </c>
      <c r="U72" s="19" t="s">
        <v>107</v>
      </c>
      <c r="V72" s="20">
        <v>7150000</v>
      </c>
      <c r="W72" s="20">
        <f t="shared" si="7"/>
        <v>9080500</v>
      </c>
      <c r="X72" s="29">
        <v>1501500</v>
      </c>
    </row>
    <row r="73" spans="1:24" x14ac:dyDescent="0.25">
      <c r="A73" t="s">
        <v>68</v>
      </c>
      <c r="B73" t="s">
        <v>71</v>
      </c>
      <c r="D73" t="s">
        <v>27</v>
      </c>
      <c r="E73" t="s">
        <v>26</v>
      </c>
      <c r="F73">
        <v>30</v>
      </c>
      <c r="G73" t="s">
        <v>101</v>
      </c>
      <c r="H73" t="s">
        <v>25</v>
      </c>
      <c r="I73" s="9">
        <v>54</v>
      </c>
      <c r="J73" s="3">
        <v>3.5</v>
      </c>
      <c r="K73" s="9">
        <f t="shared" si="4"/>
        <v>189</v>
      </c>
      <c r="L73" t="s">
        <v>28</v>
      </c>
      <c r="M73" s="4" t="s">
        <v>92</v>
      </c>
      <c r="N73" s="23">
        <f t="shared" si="5"/>
        <v>6118326.9809999997</v>
      </c>
      <c r="O73" s="33">
        <v>4817580.3</v>
      </c>
      <c r="P73" s="27">
        <f t="shared" si="6"/>
        <v>4307475.51</v>
      </c>
      <c r="Q73" s="31">
        <v>3391713</v>
      </c>
      <c r="R73" s="14" t="s">
        <v>105</v>
      </c>
      <c r="S73" s="15">
        <v>9652500</v>
      </c>
      <c r="T73" s="15">
        <v>9429750</v>
      </c>
      <c r="U73" s="19" t="s">
        <v>107</v>
      </c>
      <c r="V73" s="20">
        <v>9652500</v>
      </c>
      <c r="W73" s="20">
        <f t="shared" si="7"/>
        <v>12258675</v>
      </c>
      <c r="X73" s="29">
        <v>2027025</v>
      </c>
    </row>
    <row r="74" spans="1:24" x14ac:dyDescent="0.25">
      <c r="A74" t="s">
        <v>68</v>
      </c>
      <c r="B74" t="s">
        <v>72</v>
      </c>
      <c r="D74" t="s">
        <v>27</v>
      </c>
      <c r="E74" t="s">
        <v>26</v>
      </c>
      <c r="F74">
        <v>30</v>
      </c>
      <c r="G74" t="s">
        <v>101</v>
      </c>
      <c r="H74" t="s">
        <v>25</v>
      </c>
      <c r="I74" s="9">
        <v>191</v>
      </c>
      <c r="J74" s="3">
        <v>3.5</v>
      </c>
      <c r="K74" s="9">
        <f t="shared" si="4"/>
        <v>668.5</v>
      </c>
      <c r="L74" t="s">
        <v>28</v>
      </c>
      <c r="M74" s="4" t="s">
        <v>92</v>
      </c>
      <c r="N74" s="23">
        <f t="shared" si="5"/>
        <v>21640749.136500001</v>
      </c>
      <c r="O74" s="33">
        <v>17039959.949999999</v>
      </c>
      <c r="P74" s="27">
        <f t="shared" si="6"/>
        <v>15235700.415000001</v>
      </c>
      <c r="Q74" s="31">
        <v>11996614.5</v>
      </c>
      <c r="R74" s="14" t="s">
        <v>105</v>
      </c>
      <c r="S74" s="15">
        <v>34141250</v>
      </c>
      <c r="T74" s="15">
        <v>33353375</v>
      </c>
      <c r="U74" s="19" t="s">
        <v>107</v>
      </c>
      <c r="V74" s="20">
        <v>34141250</v>
      </c>
      <c r="W74" s="20">
        <f t="shared" si="7"/>
        <v>43359387.5</v>
      </c>
      <c r="X74" s="29">
        <v>7169662.5</v>
      </c>
    </row>
    <row r="75" spans="1:24" x14ac:dyDescent="0.25">
      <c r="A75" t="s">
        <v>68</v>
      </c>
      <c r="B75" s="14" t="s">
        <v>124</v>
      </c>
      <c r="D75" t="s">
        <v>27</v>
      </c>
      <c r="E75" t="s">
        <v>26</v>
      </c>
      <c r="F75">
        <v>30</v>
      </c>
      <c r="G75" t="s">
        <v>101</v>
      </c>
      <c r="H75" t="s">
        <v>25</v>
      </c>
      <c r="I75" s="9">
        <v>177</v>
      </c>
      <c r="J75" s="3">
        <v>3.5</v>
      </c>
      <c r="K75" s="9">
        <f t="shared" si="4"/>
        <v>619.5</v>
      </c>
      <c r="L75" t="s">
        <v>28</v>
      </c>
      <c r="M75" s="4" t="s">
        <v>92</v>
      </c>
      <c r="N75" s="23">
        <f t="shared" si="5"/>
        <v>20054516.215500001</v>
      </c>
      <c r="O75" s="33">
        <v>15790957.65</v>
      </c>
      <c r="P75" s="27">
        <f t="shared" si="6"/>
        <v>14118947.505000001</v>
      </c>
      <c r="Q75" s="31">
        <v>11117281.5</v>
      </c>
      <c r="R75" s="14" t="s">
        <v>105</v>
      </c>
      <c r="S75" s="15">
        <v>31638750</v>
      </c>
      <c r="T75" s="15">
        <v>30908625</v>
      </c>
      <c r="U75" s="19" t="s">
        <v>107</v>
      </c>
      <c r="V75" s="20">
        <v>31638750</v>
      </c>
      <c r="W75" s="20">
        <f t="shared" si="7"/>
        <v>40181212.5</v>
      </c>
      <c r="X75" s="29">
        <v>6644137.5</v>
      </c>
    </row>
    <row r="76" spans="1:24" x14ac:dyDescent="0.25">
      <c r="A76" t="s">
        <v>68</v>
      </c>
      <c r="B76" s="14" t="s">
        <v>125</v>
      </c>
      <c r="D76" t="s">
        <v>27</v>
      </c>
      <c r="E76" t="s">
        <v>26</v>
      </c>
      <c r="F76">
        <v>30</v>
      </c>
      <c r="G76" t="s">
        <v>101</v>
      </c>
      <c r="H76" t="s">
        <v>25</v>
      </c>
      <c r="I76" s="9">
        <v>48</v>
      </c>
      <c r="J76" s="3">
        <v>3.5</v>
      </c>
      <c r="K76" s="9">
        <f t="shared" si="4"/>
        <v>168</v>
      </c>
      <c r="L76" t="s">
        <v>28</v>
      </c>
      <c r="M76" s="4" t="s">
        <v>92</v>
      </c>
      <c r="N76" s="23">
        <f t="shared" si="5"/>
        <v>5438512.8720000004</v>
      </c>
      <c r="O76" s="33">
        <v>4282293.6000000006</v>
      </c>
      <c r="P76" s="27">
        <f t="shared" si="6"/>
        <v>3828867.12</v>
      </c>
      <c r="Q76" s="31">
        <v>3014856</v>
      </c>
      <c r="R76" s="14" t="s">
        <v>105</v>
      </c>
      <c r="S76" s="15">
        <v>8580000</v>
      </c>
      <c r="T76" s="15">
        <v>8382000</v>
      </c>
      <c r="U76" s="19" t="s">
        <v>107</v>
      </c>
      <c r="V76" s="20">
        <v>8580000</v>
      </c>
      <c r="W76" s="20">
        <f t="shared" si="7"/>
        <v>10896600</v>
      </c>
      <c r="X76" s="29">
        <v>1801800</v>
      </c>
    </row>
    <row r="77" spans="1:24" x14ac:dyDescent="0.25">
      <c r="A77" t="s">
        <v>68</v>
      </c>
      <c r="B77" s="14" t="s">
        <v>126</v>
      </c>
      <c r="D77" t="s">
        <v>27</v>
      </c>
      <c r="E77" t="s">
        <v>26</v>
      </c>
      <c r="F77">
        <v>30</v>
      </c>
      <c r="G77" t="s">
        <v>101</v>
      </c>
      <c r="H77" t="s">
        <v>25</v>
      </c>
      <c r="I77" s="9">
        <v>118</v>
      </c>
      <c r="J77" s="3">
        <v>3.5</v>
      </c>
      <c r="K77" s="9">
        <f t="shared" si="4"/>
        <v>413</v>
      </c>
      <c r="L77" t="s">
        <v>28</v>
      </c>
      <c r="M77" s="4" t="s">
        <v>92</v>
      </c>
      <c r="N77" s="23">
        <f t="shared" si="5"/>
        <v>13369677.477</v>
      </c>
      <c r="O77" s="33">
        <v>10527305.1</v>
      </c>
      <c r="P77" s="27">
        <f t="shared" si="6"/>
        <v>9412631.6699999999</v>
      </c>
      <c r="Q77" s="31">
        <v>7411521</v>
      </c>
      <c r="R77" s="14" t="s">
        <v>105</v>
      </c>
      <c r="S77" s="15">
        <v>21092500</v>
      </c>
      <c r="T77" s="15">
        <v>20605750</v>
      </c>
      <c r="U77" s="19" t="s">
        <v>107</v>
      </c>
      <c r="V77" s="20">
        <v>21092500</v>
      </c>
      <c r="W77" s="20">
        <f t="shared" si="7"/>
        <v>26787475</v>
      </c>
      <c r="X77" s="29">
        <v>4429425</v>
      </c>
    </row>
    <row r="78" spans="1:24" x14ac:dyDescent="0.25">
      <c r="A78" t="s">
        <v>68</v>
      </c>
      <c r="B78" t="s">
        <v>73</v>
      </c>
      <c r="D78" t="s">
        <v>27</v>
      </c>
      <c r="E78" t="s">
        <v>26</v>
      </c>
      <c r="F78">
        <v>30</v>
      </c>
      <c r="G78" t="s">
        <v>101</v>
      </c>
      <c r="H78" t="s">
        <v>25</v>
      </c>
      <c r="I78" s="9">
        <v>596</v>
      </c>
      <c r="J78" s="3">
        <v>3.5</v>
      </c>
      <c r="K78" s="9">
        <f t="shared" si="4"/>
        <v>2086</v>
      </c>
      <c r="L78" t="s">
        <v>28</v>
      </c>
      <c r="M78" s="4" t="s">
        <v>92</v>
      </c>
      <c r="N78" s="23">
        <f t="shared" si="5"/>
        <v>67528201.494000003</v>
      </c>
      <c r="O78" s="33">
        <v>53171812.200000003</v>
      </c>
      <c r="P78" s="27">
        <f t="shared" si="6"/>
        <v>47541766.740000002</v>
      </c>
      <c r="Q78" s="31">
        <v>37434462</v>
      </c>
      <c r="R78" s="14" t="s">
        <v>105</v>
      </c>
      <c r="S78" s="15">
        <v>106535000</v>
      </c>
      <c r="T78" s="15">
        <v>104076500</v>
      </c>
      <c r="U78" s="19" t="s">
        <v>107</v>
      </c>
      <c r="V78" s="20">
        <v>106535000</v>
      </c>
      <c r="W78" s="20">
        <f t="shared" si="7"/>
        <v>135299450</v>
      </c>
      <c r="X78" s="29">
        <v>22372350</v>
      </c>
    </row>
    <row r="79" spans="1:24" x14ac:dyDescent="0.25">
      <c r="A79" t="s">
        <v>68</v>
      </c>
      <c r="B79" t="s">
        <v>79</v>
      </c>
      <c r="D79" t="s">
        <v>27</v>
      </c>
      <c r="E79" t="s">
        <v>26</v>
      </c>
      <c r="F79">
        <v>30</v>
      </c>
      <c r="G79" t="s">
        <v>101</v>
      </c>
      <c r="H79" t="s">
        <v>25</v>
      </c>
      <c r="I79" s="9">
        <v>84</v>
      </c>
      <c r="J79" s="3">
        <v>3.5</v>
      </c>
      <c r="K79" s="9">
        <f t="shared" si="4"/>
        <v>294</v>
      </c>
      <c r="L79" t="s">
        <v>28</v>
      </c>
      <c r="M79" s="4" t="s">
        <v>92</v>
      </c>
      <c r="N79" s="23">
        <f t="shared" si="5"/>
        <v>9517397.5260000005</v>
      </c>
      <c r="O79" s="33">
        <v>7494013.7999999998</v>
      </c>
      <c r="P79" s="27">
        <f t="shared" si="6"/>
        <v>6700517.46</v>
      </c>
      <c r="Q79" s="31">
        <v>5275998</v>
      </c>
      <c r="R79" s="14" t="s">
        <v>105</v>
      </c>
      <c r="S79" s="15">
        <v>15015000</v>
      </c>
      <c r="T79" s="15">
        <v>14668500</v>
      </c>
      <c r="U79" s="19" t="s">
        <v>107</v>
      </c>
      <c r="V79" s="20">
        <v>15015000</v>
      </c>
      <c r="W79" s="20">
        <f t="shared" si="7"/>
        <v>19069050</v>
      </c>
      <c r="X79" s="29">
        <v>3153150</v>
      </c>
    </row>
    <row r="80" spans="1:24" x14ac:dyDescent="0.25">
      <c r="A80" t="s">
        <v>68</v>
      </c>
      <c r="B80" t="s">
        <v>74</v>
      </c>
      <c r="D80" t="s">
        <v>76</v>
      </c>
      <c r="E80" t="s">
        <v>77</v>
      </c>
      <c r="F80">
        <v>40</v>
      </c>
      <c r="G80" t="s">
        <v>102</v>
      </c>
      <c r="H80" t="s">
        <v>25</v>
      </c>
      <c r="I80" s="9">
        <v>804</v>
      </c>
      <c r="J80" s="3">
        <v>5.5</v>
      </c>
      <c r="K80" s="9">
        <f t="shared" si="4"/>
        <v>4422</v>
      </c>
      <c r="L80" t="s">
        <v>28</v>
      </c>
      <c r="M80" s="4" t="s">
        <v>92</v>
      </c>
      <c r="N80" s="23">
        <f t="shared" si="5"/>
        <v>114295457.71800001</v>
      </c>
      <c r="O80" s="33">
        <v>89996423.400000006</v>
      </c>
      <c r="P80" s="27">
        <f t="shared" si="6"/>
        <v>86035690.260000005</v>
      </c>
      <c r="Q80" s="31">
        <v>67744638</v>
      </c>
      <c r="R80" s="14" t="s">
        <v>105</v>
      </c>
      <c r="S80" s="15">
        <v>163051200</v>
      </c>
      <c r="T80" s="15">
        <v>159288480</v>
      </c>
      <c r="U80" s="19" t="s">
        <v>107</v>
      </c>
      <c r="V80" s="20">
        <v>163051200</v>
      </c>
      <c r="W80" s="20">
        <f t="shared" si="7"/>
        <v>207075024</v>
      </c>
      <c r="X80" s="29">
        <v>47425950</v>
      </c>
    </row>
    <row r="81" spans="1:24" x14ac:dyDescent="0.25">
      <c r="A81" t="s">
        <v>68</v>
      </c>
      <c r="B81" t="s">
        <v>75</v>
      </c>
      <c r="D81" t="s">
        <v>76</v>
      </c>
      <c r="E81" t="s">
        <v>77</v>
      </c>
      <c r="F81">
        <v>40</v>
      </c>
      <c r="G81" t="s">
        <v>102</v>
      </c>
      <c r="H81" t="s">
        <v>25</v>
      </c>
      <c r="I81" s="9">
        <v>941</v>
      </c>
      <c r="J81" s="3">
        <v>5.5</v>
      </c>
      <c r="K81" s="9">
        <f t="shared" si="4"/>
        <v>5175.5</v>
      </c>
      <c r="L81" t="s">
        <v>28</v>
      </c>
      <c r="M81" s="4" t="s">
        <v>92</v>
      </c>
      <c r="N81" s="23">
        <f t="shared" si="5"/>
        <v>133771176.25950001</v>
      </c>
      <c r="O81" s="33">
        <v>105331634.85000001</v>
      </c>
      <c r="P81" s="27">
        <f t="shared" si="6"/>
        <v>100696000.66500001</v>
      </c>
      <c r="Q81" s="31">
        <v>79288189.5</v>
      </c>
      <c r="R81" s="14" t="s">
        <v>105</v>
      </c>
      <c r="S81" s="15">
        <v>190834800</v>
      </c>
      <c r="T81" s="15">
        <v>186430920</v>
      </c>
      <c r="U81" s="19" t="s">
        <v>107</v>
      </c>
      <c r="V81" s="20">
        <v>190834800</v>
      </c>
      <c r="W81" s="20">
        <f t="shared" si="7"/>
        <v>242360196</v>
      </c>
      <c r="X81" s="29">
        <v>55507237.5</v>
      </c>
    </row>
    <row r="82" spans="1:24" ht="15.75" thickBot="1" x14ac:dyDescent="0.3">
      <c r="I82" s="10">
        <f>SUBTOTAL(9,I2:I81)</f>
        <v>25845</v>
      </c>
      <c r="J82" s="3"/>
      <c r="K82" s="10">
        <f>SUBTOTAL(9,K2:K81)</f>
        <v>94202.5</v>
      </c>
      <c r="M82" s="4"/>
      <c r="N82" s="35">
        <f>SUM(N2:N81)</f>
        <v>2982332467.8225002</v>
      </c>
      <c r="O82" s="35">
        <f>SUM(O2:O81)</f>
        <v>2348293281.75</v>
      </c>
      <c r="P82" s="27">
        <f>SUM(P2:P81)</f>
        <v>2112615348.6750004</v>
      </c>
      <c r="Q82" s="27">
        <f>SUM(Q2:Q81)</f>
        <v>1663476652.5</v>
      </c>
      <c r="R82" s="14"/>
      <c r="S82" s="16">
        <f>SUM(S2:S81)</f>
        <v>4662979750</v>
      </c>
      <c r="T82" s="16">
        <f>SUM(T2:T81)</f>
        <v>4555372525</v>
      </c>
      <c r="U82" s="19"/>
      <c r="V82" s="21">
        <f>SUM(V2:V81)</f>
        <v>4662979750</v>
      </c>
      <c r="W82" s="21">
        <f>SUM(W2:W81)</f>
        <v>5921984282.5</v>
      </c>
      <c r="X82" s="30">
        <f>SUM(X2:X81)</f>
        <v>1010321812.5</v>
      </c>
    </row>
  </sheetData>
  <autoFilter ref="A1:V81" xr:uid="{444D44FD-BFB9-4934-A8C9-6C727924168A}"/>
  <dataConsolidate/>
  <pageMargins left="0.7" right="0.7" top="0.75" bottom="0.75" header="0.3" footer="0.3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Szabari Péter</dc:creator>
  <cp:lastModifiedBy>Szabóné Molnár Krisztina</cp:lastModifiedBy>
  <cp:lastPrinted>2020-07-17T06:41:28Z</cp:lastPrinted>
  <dcterms:created xsi:type="dcterms:W3CDTF">2020-06-26T20:23:09Z</dcterms:created>
  <dcterms:modified xsi:type="dcterms:W3CDTF">2022-02-02T15:42:44Z</dcterms:modified>
</cp:coreProperties>
</file>